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D:\SAVE DELL LATITUDE 221018\D\PROJETS PEF\ROGEAP\Full proposal template eoi2\Templates\french version\"/>
    </mc:Choice>
  </mc:AlternateContent>
  <xr:revisionPtr revIDLastSave="0" documentId="13_ncr:1_{FEB2C7FD-E7E9-4500-91C8-00AA0CDEA66F}" xr6:coauthVersionLast="47" xr6:coauthVersionMax="47" xr10:uidLastSave="{00000000-0000-0000-0000-000000000000}"/>
  <bookViews>
    <workbookView xWindow="-108" yWindow="-108" windowWidth="23256" windowHeight="12576" xr2:uid="{64D00E37-3D3C-4F58-AA82-50A7190F648D}"/>
  </bookViews>
  <sheets>
    <sheet name="États financiers" sheetId="1" r:id="rId1"/>
    <sheet name="USD" sheetId="2" r:id="rId2"/>
  </sheets>
  <definedNames>
    <definedName name="_xlnm.Print_Area" localSheetId="0">'États financiers'!$B$1:$AA$86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4" i="1" l="1"/>
  <c r="F74" i="1"/>
  <c r="G74" i="1"/>
  <c r="H74" i="1"/>
  <c r="D74" i="1"/>
  <c r="B43" i="2" l="1"/>
  <c r="B11" i="1" l="1"/>
  <c r="D76" i="1" a="1"/>
  <c r="D76" i="1" l="1"/>
  <c r="D43" i="2" s="1"/>
  <c r="B80" i="2"/>
  <c r="B81" i="2"/>
  <c r="B82" i="2"/>
  <c r="B79" i="2"/>
  <c r="B76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59" i="2"/>
  <c r="B56" i="2"/>
  <c r="B37" i="2"/>
  <c r="B38" i="2"/>
  <c r="B39" i="2"/>
  <c r="B40" i="2"/>
  <c r="B41" i="2"/>
  <c r="B42" i="2"/>
  <c r="B44" i="2"/>
  <c r="B45" i="2"/>
  <c r="B46" i="2"/>
  <c r="B47" i="2"/>
  <c r="B48" i="2"/>
  <c r="B49" i="2"/>
  <c r="B50" i="2"/>
  <c r="B51" i="2"/>
  <c r="B52" i="2"/>
  <c r="B36" i="2"/>
  <c r="B33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14" i="2"/>
  <c r="B9" i="2"/>
  <c r="B1" i="2"/>
  <c r="B4" i="2"/>
  <c r="B5" i="2"/>
  <c r="B6" i="2"/>
  <c r="B7" i="2"/>
  <c r="B3" i="2"/>
  <c r="B11" i="2" l="1"/>
  <c r="D4" i="2"/>
  <c r="D5" i="2"/>
  <c r="D6" i="2"/>
  <c r="D7" i="2"/>
  <c r="D3" i="2"/>
  <c r="F76" i="1" a="1"/>
  <c r="E76" i="1" a="1"/>
  <c r="F76" i="1" l="1"/>
  <c r="F43" i="2" s="1"/>
  <c r="E76" i="1"/>
  <c r="E43" i="2" s="1"/>
  <c r="G76" i="1" l="1"/>
  <c r="H76" i="1" l="1"/>
  <c r="H43" i="2" s="1"/>
  <c r="G43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1" i="2"/>
  <c r="G50" i="2"/>
  <c r="G49" i="2"/>
  <c r="G48" i="2"/>
  <c r="G47" i="2"/>
  <c r="G46" i="2"/>
  <c r="G44" i="2"/>
  <c r="G42" i="2"/>
  <c r="G41" i="2"/>
  <c r="G40" i="2"/>
  <c r="G39" i="2"/>
  <c r="G38" i="2"/>
  <c r="G37" i="2"/>
  <c r="G36" i="2"/>
  <c r="G29" i="2"/>
  <c r="G25" i="2"/>
  <c r="G26" i="2"/>
  <c r="G24" i="2"/>
  <c r="G23" i="2"/>
  <c r="G22" i="2"/>
  <c r="G21" i="2"/>
  <c r="G20" i="2"/>
  <c r="G14" i="2"/>
  <c r="G15" i="2"/>
  <c r="G16" i="2"/>
  <c r="G17" i="2"/>
  <c r="G18" i="2"/>
  <c r="H78" i="2"/>
  <c r="G78" i="2"/>
  <c r="F78" i="2"/>
  <c r="E78" i="2"/>
  <c r="D78" i="2"/>
  <c r="H35" i="2"/>
  <c r="H58" i="2" s="1"/>
  <c r="G35" i="2"/>
  <c r="G58" i="2" s="1"/>
  <c r="F35" i="2"/>
  <c r="F58" i="2" s="1"/>
  <c r="E35" i="2"/>
  <c r="E58" i="2" s="1"/>
  <c r="D35" i="2"/>
  <c r="D58" i="2" s="1"/>
  <c r="E85" i="1"/>
  <c r="F85" i="1"/>
  <c r="G85" i="1"/>
  <c r="H85" i="1"/>
  <c r="D85" i="1"/>
  <c r="E81" i="1"/>
  <c r="F81" i="1"/>
  <c r="G81" i="1"/>
  <c r="H81" i="1"/>
  <c r="D81" i="1"/>
  <c r="E58" i="1"/>
  <c r="D58" i="1"/>
  <c r="E52" i="1"/>
  <c r="F52" i="1"/>
  <c r="G52" i="1"/>
  <c r="H52" i="1"/>
  <c r="D52" i="1"/>
  <c r="E45" i="1"/>
  <c r="F45" i="1"/>
  <c r="G45" i="1"/>
  <c r="H45" i="1"/>
  <c r="D45" i="1"/>
  <c r="E35" i="1"/>
  <c r="F35" i="1"/>
  <c r="F58" i="1" s="1"/>
  <c r="G35" i="1"/>
  <c r="G58" i="1" s="1"/>
  <c r="H35" i="1"/>
  <c r="H58" i="1" s="1"/>
  <c r="D35" i="1"/>
  <c r="E27" i="1"/>
  <c r="F27" i="1"/>
  <c r="G27" i="1"/>
  <c r="H27" i="1"/>
  <c r="D27" i="1"/>
  <c r="F19" i="1"/>
  <c r="G19" i="1"/>
  <c r="H19" i="1"/>
  <c r="E19" i="1"/>
  <c r="D19" i="1"/>
  <c r="H21" i="2" l="1"/>
  <c r="H47" i="2"/>
  <c r="H66" i="2"/>
  <c r="H15" i="2"/>
  <c r="H22" i="2"/>
  <c r="H38" i="2"/>
  <c r="H42" i="2"/>
  <c r="H48" i="2"/>
  <c r="H59" i="2"/>
  <c r="H63" i="2"/>
  <c r="H67" i="2"/>
  <c r="H71" i="2"/>
  <c r="H70" i="2"/>
  <c r="H25" i="2"/>
  <c r="H23" i="2"/>
  <c r="H29" i="2"/>
  <c r="H39" i="2"/>
  <c r="H44" i="2"/>
  <c r="H49" i="2"/>
  <c r="H60" i="2"/>
  <c r="H64" i="2"/>
  <c r="H68" i="2"/>
  <c r="H72" i="2"/>
  <c r="H41" i="2"/>
  <c r="H51" i="2"/>
  <c r="H18" i="2"/>
  <c r="H17" i="2"/>
  <c r="H37" i="2"/>
  <c r="H62" i="2"/>
  <c r="H14" i="2"/>
  <c r="G74" i="2"/>
  <c r="H20" i="2"/>
  <c r="H24" i="2"/>
  <c r="H36" i="2"/>
  <c r="H40" i="2"/>
  <c r="H46" i="2"/>
  <c r="H50" i="2"/>
  <c r="H61" i="2"/>
  <c r="H65" i="2"/>
  <c r="H69" i="2"/>
  <c r="H73" i="2"/>
  <c r="H16" i="2"/>
  <c r="H26" i="2"/>
  <c r="E82" i="1"/>
  <c r="F82" i="1"/>
  <c r="G27" i="2"/>
  <c r="H82" i="1"/>
  <c r="G82" i="2"/>
  <c r="G19" i="2"/>
  <c r="G45" i="2"/>
  <c r="G52" i="2"/>
  <c r="G82" i="1"/>
  <c r="E54" i="1"/>
  <c r="D54" i="1"/>
  <c r="H54" i="1"/>
  <c r="G54" i="1"/>
  <c r="F54" i="1"/>
  <c r="F28" i="1"/>
  <c r="F30" i="1" s="1"/>
  <c r="D28" i="1"/>
  <c r="D30" i="1" s="1"/>
  <c r="G28" i="1"/>
  <c r="G30" i="1" s="1"/>
  <c r="H28" i="1"/>
  <c r="H30" i="1" s="1"/>
  <c r="E28" i="1"/>
  <c r="E30" i="1" s="1"/>
  <c r="H19" i="2" l="1"/>
  <c r="H79" i="2" s="1"/>
  <c r="H27" i="2"/>
  <c r="H82" i="2"/>
  <c r="H45" i="2"/>
  <c r="H52" i="2"/>
  <c r="H74" i="2"/>
  <c r="G28" i="2"/>
  <c r="G30" i="2" s="1"/>
  <c r="G81" i="2" s="1"/>
  <c r="G54" i="2"/>
  <c r="F84" i="1"/>
  <c r="F83" i="1"/>
  <c r="E83" i="1"/>
  <c r="E84" i="1"/>
  <c r="H83" i="1"/>
  <c r="H84" i="1"/>
  <c r="G83" i="1"/>
  <c r="G84" i="1"/>
  <c r="D83" i="1"/>
  <c r="D84" i="1"/>
  <c r="D69" i="2"/>
  <c r="D46" i="2"/>
  <c r="D59" i="2"/>
  <c r="D29" i="2"/>
  <c r="D62" i="2"/>
  <c r="D37" i="2"/>
  <c r="D25" i="2"/>
  <c r="D40" i="2"/>
  <c r="D68" i="2"/>
  <c r="D44" i="2"/>
  <c r="D20" i="2"/>
  <c r="D71" i="2"/>
  <c r="D23" i="2"/>
  <c r="D51" i="2"/>
  <c r="D36" i="2"/>
  <c r="D64" i="2"/>
  <c r="D42" i="2"/>
  <c r="D47" i="2"/>
  <c r="D22" i="2"/>
  <c r="D50" i="2"/>
  <c r="D18" i="2"/>
  <c r="D38" i="2"/>
  <c r="D14" i="2"/>
  <c r="D72" i="2"/>
  <c r="D49" i="2"/>
  <c r="D65" i="2"/>
  <c r="D67" i="2"/>
  <c r="D16" i="2"/>
  <c r="D21" i="2"/>
  <c r="D24" i="2"/>
  <c r="D48" i="2"/>
  <c r="D61" i="2"/>
  <c r="D26" i="2"/>
  <c r="D39" i="2"/>
  <c r="D15" i="2"/>
  <c r="D70" i="2"/>
  <c r="D73" i="2"/>
  <c r="D17" i="2"/>
  <c r="D60" i="2"/>
  <c r="D63" i="2"/>
  <c r="D66" i="2"/>
  <c r="D41" i="2"/>
  <c r="H28" i="2" l="1"/>
  <c r="H30" i="2" s="1"/>
  <c r="H81" i="2" s="1"/>
  <c r="H54" i="2"/>
  <c r="D45" i="2"/>
  <c r="D74" i="2"/>
  <c r="G80" i="2"/>
  <c r="F70" i="2"/>
  <c r="F66" i="2"/>
  <c r="F62" i="2"/>
  <c r="F51" i="2"/>
  <c r="F47" i="2"/>
  <c r="F41" i="2"/>
  <c r="F37" i="2"/>
  <c r="F25" i="2"/>
  <c r="F15" i="2"/>
  <c r="F69" i="2"/>
  <c r="F61" i="2"/>
  <c r="F46" i="2"/>
  <c r="F36" i="2"/>
  <c r="F21" i="2"/>
  <c r="F68" i="2"/>
  <c r="F49" i="2"/>
  <c r="F20" i="2"/>
  <c r="F67" i="2"/>
  <c r="F29" i="2"/>
  <c r="F22" i="2"/>
  <c r="F73" i="2"/>
  <c r="F65" i="2"/>
  <c r="F50" i="2"/>
  <c r="F40" i="2"/>
  <c r="F26" i="2"/>
  <c r="F16" i="2"/>
  <c r="F72" i="2"/>
  <c r="F60" i="2"/>
  <c r="F44" i="2"/>
  <c r="F71" i="2"/>
  <c r="F38" i="2"/>
  <c r="F18" i="2"/>
  <c r="F23" i="2"/>
  <c r="F64" i="2"/>
  <c r="F39" i="2"/>
  <c r="F17" i="2"/>
  <c r="F24" i="2"/>
  <c r="F63" i="2"/>
  <c r="F59" i="2"/>
  <c r="F48" i="2"/>
  <c r="F42" i="2"/>
  <c r="F14" i="2"/>
  <c r="E29" i="2"/>
  <c r="E23" i="2"/>
  <c r="E25" i="2"/>
  <c r="E15" i="2"/>
  <c r="E63" i="2"/>
  <c r="E70" i="2"/>
  <c r="E66" i="2"/>
  <c r="E62" i="2"/>
  <c r="E51" i="2"/>
  <c r="E47" i="2"/>
  <c r="E41" i="2"/>
  <c r="E37" i="2"/>
  <c r="E26" i="2"/>
  <c r="E16" i="2"/>
  <c r="E69" i="2"/>
  <c r="E36" i="2"/>
  <c r="E21" i="2"/>
  <c r="E68" i="2"/>
  <c r="E49" i="2"/>
  <c r="E39" i="2"/>
  <c r="E24" i="2"/>
  <c r="E67" i="2"/>
  <c r="E42" i="2"/>
  <c r="E22" i="2"/>
  <c r="E65" i="2"/>
  <c r="E61" i="2"/>
  <c r="E50" i="2"/>
  <c r="E46" i="2"/>
  <c r="E40" i="2"/>
  <c r="E17" i="2"/>
  <c r="E72" i="2"/>
  <c r="E60" i="2"/>
  <c r="E44" i="2"/>
  <c r="E18" i="2"/>
  <c r="E71" i="2"/>
  <c r="E59" i="2"/>
  <c r="E48" i="2"/>
  <c r="E38" i="2"/>
  <c r="E73" i="2"/>
  <c r="E64" i="2"/>
  <c r="E20" i="2"/>
  <c r="E14" i="2"/>
  <c r="D19" i="2"/>
  <c r="D27" i="2"/>
  <c r="D82" i="2"/>
  <c r="D52" i="2"/>
  <c r="H80" i="2" l="1"/>
  <c r="D54" i="2"/>
  <c r="F74" i="2"/>
  <c r="E74" i="2"/>
  <c r="D28" i="2"/>
  <c r="D30" i="2" s="1"/>
  <c r="D80" i="2" s="1"/>
  <c r="F45" i="2"/>
  <c r="F82" i="2"/>
  <c r="F52" i="2"/>
  <c r="E45" i="2"/>
  <c r="F19" i="2"/>
  <c r="E19" i="2"/>
  <c r="E82" i="2"/>
  <c r="E52" i="2"/>
  <c r="E27" i="2"/>
  <c r="F27" i="2"/>
  <c r="F54" i="2" l="1"/>
  <c r="F79" i="2"/>
  <c r="F28" i="2"/>
  <c r="F30" i="2" s="1"/>
  <c r="G79" i="2"/>
  <c r="E28" i="2"/>
  <c r="E79" i="2"/>
  <c r="E54" i="2"/>
  <c r="D81" i="2"/>
  <c r="E30" i="2" l="1"/>
  <c r="E80" i="2" s="1"/>
  <c r="F81" i="2"/>
  <c r="F80" i="2"/>
  <c r="E81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Daniela Richter</author>
  </authors>
  <commentList>
    <comment ref="D13" authorId="0" shapeId="0" xr:uid="{F7A2E726-D1F8-4581-9A1F-01467AAD4FFC}">
      <text>
        <r>
          <rPr>
            <sz val="9"/>
            <color indexed="81"/>
            <rFont val="Tahoma"/>
            <family val="2"/>
          </rPr>
          <t>Sur la base des états financiers antérieurs de l’entreprise ; obligatoire pour les candidats MEG et PBG ; facultatif pour les candidats MG.</t>
        </r>
      </text>
    </comment>
    <comment ref="E13" authorId="0" shapeId="0" xr:uid="{2C121C72-107D-4B8D-8898-305BEF49D087}">
      <text>
        <r>
          <rPr>
            <sz val="9"/>
            <color indexed="81"/>
            <rFont val="Tahoma"/>
            <family val="2"/>
          </rPr>
          <t>Sur la base des états financiers antérieurs de l’entreprise ; obligatoire pour les candidats MEG et PBG ; facultatif pour les candidats MG.</t>
        </r>
      </text>
    </comment>
    <comment ref="F13" authorId="0" shapeId="0" xr:uid="{4795B804-1BB8-48DE-BF82-67E4441E12A6}">
      <text>
        <r>
          <rPr>
            <sz val="9"/>
            <color indexed="81"/>
            <rFont val="Tahoma"/>
            <family val="2"/>
          </rPr>
          <t>Estimations prévisionnelles ; obligatoire pour tous les candidats.</t>
        </r>
      </text>
    </comment>
    <comment ref="G13" authorId="0" shapeId="0" xr:uid="{9B3ABCD2-74DA-437B-9E41-A45847714321}">
      <text>
        <r>
          <rPr>
            <sz val="9"/>
            <color indexed="81"/>
            <rFont val="Tahoma"/>
            <family val="2"/>
          </rPr>
          <t>Estimations prévisionnelles ; obligatoire pour tous les candidats.</t>
        </r>
      </text>
    </comment>
    <comment ref="H13" authorId="0" shapeId="0" xr:uid="{B03FB6C5-0D25-444C-8104-5DFB757C8A96}">
      <text>
        <r>
          <rPr>
            <sz val="9"/>
            <color indexed="81"/>
            <rFont val="Tahoma"/>
            <family val="2"/>
          </rPr>
          <t>Estimations prévisionnelles ; obligatoire pour tous les candidats.</t>
        </r>
      </text>
    </comment>
    <comment ref="B17" authorId="0" shapeId="0" xr:uid="{D8BF47CE-15E1-4814-86C1-687D7F71E2F3}">
      <text>
        <r>
          <rPr>
            <sz val="9"/>
            <color indexed="81"/>
            <rFont val="Tahoma"/>
            <family val="2"/>
          </rPr>
          <t xml:space="preserve">La subvention doit être traitée comme une subvention de fonctionnement.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Daniela Richter</author>
  </authors>
  <commentList>
    <comment ref="D13" authorId="0" shapeId="0" xr:uid="{6F76D2A8-F240-44B2-98C8-F8262C1BF40C}">
      <text>
        <r>
          <rPr>
            <sz val="9"/>
            <color indexed="81"/>
            <rFont val="Tahoma"/>
            <family val="2"/>
          </rPr>
          <t>Sur la base des états financiers antérieurs de l’entreprise ; obligatoire pour les candidats MEG et PBG ; facultatif pour les candidats MG.</t>
        </r>
      </text>
    </comment>
    <comment ref="E13" authorId="0" shapeId="0" xr:uid="{53B456D5-94A1-4998-8E48-E32F4DAE9E2B}">
      <text>
        <r>
          <rPr>
            <sz val="9"/>
            <color indexed="81"/>
            <rFont val="Tahoma"/>
            <family val="2"/>
          </rPr>
          <t>Sur la base des états financiers antérieurs de l’entreprise ; obligatoire pour les candidats MEG et PBG ; facultatif pour les candidats MG.</t>
        </r>
      </text>
    </comment>
    <comment ref="F13" authorId="0" shapeId="0" xr:uid="{6A4303C3-5A7B-461C-A48B-2C5E3A23F875}">
      <text>
        <r>
          <rPr>
            <sz val="9"/>
            <color indexed="81"/>
            <rFont val="Tahoma"/>
            <family val="2"/>
          </rPr>
          <t>Estimations prévisionnelles ; obligatoire pour tous les candidats.</t>
        </r>
      </text>
    </comment>
    <comment ref="G13" authorId="0" shapeId="0" xr:uid="{277581E7-8FB5-4EC5-B6F1-010D579382F8}">
      <text>
        <r>
          <rPr>
            <sz val="9"/>
            <color indexed="81"/>
            <rFont val="Tahoma"/>
            <family val="2"/>
          </rPr>
          <t>Estimations prévisionnelles ; obligatoire pour tous les candidats.</t>
        </r>
      </text>
    </comment>
    <comment ref="H13" authorId="0" shapeId="0" xr:uid="{365B65B5-20A6-4511-B9E7-5453FA3FCE31}">
      <text>
        <r>
          <rPr>
            <sz val="9"/>
            <color indexed="81"/>
            <rFont val="Tahoma"/>
            <family val="2"/>
          </rPr>
          <t>Estimations prévisionnelles ; obligatoire pour tous les candidats.</t>
        </r>
      </text>
    </comment>
    <comment ref="B17" authorId="0" shapeId="0" xr:uid="{47333AA4-2EA8-419D-A67E-F1B1E14CB04E}">
      <text>
        <r>
          <rPr>
            <sz val="9"/>
            <color indexed="81"/>
            <rFont val="Tahoma"/>
            <family val="2"/>
          </rPr>
          <t>La subvention doit être traitée comme une subvention de fonctionnement.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<sst xmlns="http://schemas.openxmlformats.org/spreadsheetml/2006/main" count="118" uniqueCount="95">
  <si>
    <t>NGN</t>
  </si>
  <si>
    <t>XOF</t>
  </si>
  <si>
    <t>XAF</t>
  </si>
  <si>
    <t>GHS</t>
  </si>
  <si>
    <t>GMD</t>
  </si>
  <si>
    <t>MRU</t>
  </si>
  <si>
    <t>USD</t>
  </si>
  <si>
    <t>Check</t>
  </si>
  <si>
    <t>Benin</t>
  </si>
  <si>
    <t>Burkina Faso</t>
  </si>
  <si>
    <t>Cameroon</t>
  </si>
  <si>
    <t>Chad</t>
  </si>
  <si>
    <t>Côte d’Ivoire</t>
  </si>
  <si>
    <t>Gambia</t>
  </si>
  <si>
    <t>Ghana</t>
  </si>
  <si>
    <t>Liberia</t>
  </si>
  <si>
    <t>Mali</t>
  </si>
  <si>
    <t>Mauritania</t>
  </si>
  <si>
    <t>Niger</t>
  </si>
  <si>
    <t>Nigeria</t>
  </si>
  <si>
    <t>Sierra Leone</t>
  </si>
  <si>
    <t>Date</t>
  </si>
  <si>
    <t>SLL</t>
  </si>
  <si>
    <t>États financiers</t>
  </si>
  <si>
    <t>Nom de l'entreprise</t>
  </si>
  <si>
    <t>Pays</t>
  </si>
  <si>
    <t>Monnaie</t>
  </si>
  <si>
    <t>Vente de produits solaires hors réseau</t>
  </si>
  <si>
    <t>Autres ventes d'énergie solaire</t>
  </si>
  <si>
    <t>Revenus provenant d'autres produits et services (non solaires)</t>
  </si>
  <si>
    <t>Subventions de fonctionnement reçues</t>
  </si>
  <si>
    <t>Autres revenus (le cas échéant)</t>
  </si>
  <si>
    <t>Revenu total</t>
  </si>
  <si>
    <t>Coûts des produits solaires hors réseau</t>
  </si>
  <si>
    <t xml:space="preserve">Coûts pour les autres panneaux solaires </t>
  </si>
  <si>
    <t>Coûts des autres produits et services (non solaires)</t>
  </si>
  <si>
    <t>Personnel, ressources humaines</t>
  </si>
  <si>
    <t>Autres coûts d'exploitation</t>
  </si>
  <si>
    <t>Amortissement (dépréciation) des immobilisations</t>
  </si>
  <si>
    <t>Coûts non opérationnels et autres coûts (le cas échéant)</t>
  </si>
  <si>
    <t>Coûts totaux</t>
  </si>
  <si>
    <t>Impôts</t>
  </si>
  <si>
    <t>Année -2 (2022)</t>
  </si>
  <si>
    <t>Année -1 (2023)</t>
  </si>
  <si>
    <t>Actuel (2024)</t>
  </si>
  <si>
    <t>Année +1 (2025)</t>
  </si>
  <si>
    <t>Année +2 (2026)</t>
  </si>
  <si>
    <t>Bilan (fin d'exercice)</t>
  </si>
  <si>
    <t>Créances (dettes à recevoir)</t>
  </si>
  <si>
    <t>Produits solaires en stock</t>
  </si>
  <si>
    <t>Stock de kits solaires hors réseau</t>
  </si>
  <si>
    <t xml:space="preserve">Stock pour les solutions sur réseau ou mini-réseau (le cas échéant) </t>
  </si>
  <si>
    <t>Produits non solaires en stock (le cas échéant)</t>
  </si>
  <si>
    <t>Autres actifs (le cas échéant)</t>
  </si>
  <si>
    <t xml:space="preserve">Total de l'actif </t>
  </si>
  <si>
    <t xml:space="preserve">Prêts </t>
  </si>
  <si>
    <t xml:space="preserve">Dettes et autres passifs </t>
  </si>
  <si>
    <t xml:space="preserve">Capitaux propres : capital social </t>
  </si>
  <si>
    <t>Résultats de l'exercice</t>
  </si>
  <si>
    <t>Autres capitaux propres (le cas échéant)</t>
  </si>
  <si>
    <t>Total du passif et des capitaux propres</t>
  </si>
  <si>
    <t>Vérifier</t>
  </si>
  <si>
    <t>+ Revenus de la vente de panneaux solaires</t>
  </si>
  <si>
    <t>+ Revenus provenant d'autres produits et services</t>
  </si>
  <si>
    <t>+ Subventions de fonctionnement reçues</t>
  </si>
  <si>
    <t>+ Autres revenus de l'année</t>
  </si>
  <si>
    <t>+ Réception de fonds propres : capital-actions ou investisseurs en capital</t>
  </si>
  <si>
    <t>Taux de change en USD</t>
  </si>
  <si>
    <t>Ratios financiers</t>
  </si>
  <si>
    <t>Croissance du chiffre d'affaires total (tous les produits)</t>
  </si>
  <si>
    <t>Marge bénéficiaire nette (bénéfice après impôts/revenus)</t>
  </si>
  <si>
    <t>Ratio du service de la dette (bénéfice après impôts et intérêts/prêts)</t>
  </si>
  <si>
    <t>Taux d'endettement (prêts / fonds propres totaux)</t>
  </si>
  <si>
    <t>Cameroun</t>
  </si>
  <si>
    <t>Mauritanie</t>
  </si>
  <si>
    <t>Numéro d'identification de l'AMI (EOI)</t>
  </si>
  <si>
    <t xml:space="preserve">Disponibilité en banque et caisse </t>
  </si>
  <si>
    <t>Compte immobilisations : terrains, bâtiments, véhicules, équipements</t>
  </si>
  <si>
    <t xml:space="preserve">Compte immobilisation incorporelle </t>
  </si>
  <si>
    <t>Compte de résultats</t>
  </si>
  <si>
    <t>Bénéfice/perte (avant impôts)</t>
  </si>
  <si>
    <t>Flux de trésorerie</t>
  </si>
  <si>
    <t>Solde de départ compte caisse et banque</t>
  </si>
  <si>
    <t>+ Encaissement de prêt</t>
  </si>
  <si>
    <t>Trésorerie nette</t>
  </si>
  <si>
    <t>Capitaux propres/report à nouveau : résultats nets cumulés (après la répartition des dividendes et les impositions)</t>
  </si>
  <si>
    <t>Résultat net (après impôts)</t>
  </si>
  <si>
    <t>+ Autres opérations de trésorerie</t>
  </si>
  <si>
    <t>- Personnel, ressources humaines</t>
  </si>
  <si>
    <t>- Autres coûts d'exploitation</t>
  </si>
  <si>
    <t>- Coûts non opérationnels et autres coûts</t>
  </si>
  <si>
    <t>- Nouveaux investissements en immobilisations</t>
  </si>
  <si>
    <t>- Remboursement des prêts</t>
  </si>
  <si>
    <t>- Achat d'autres produits solaires et non-solaires</t>
  </si>
  <si>
    <t xml:space="preserve">- Achat des produits solaires hors réseau (lanternes, kits solaires, …)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</si>
</sst>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#,##0_);\(#,##0\);_(&quot;–&quot;_);_(@_)"/>
    <numFmt numFmtId="165" formatCode="_(#,##0.00_);\(#,##0.00\);_(&quot;–&quot;_);_(@_)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Calibri"/>
      <family val="2"/>
    </font>
    <font>
      <sz val="11"/>
      <color theme="1"/>
      <name val="Calibri"/>
      <family val="2"/>
    </font>
    <font>
      <b/>
      <sz val="14"/>
      <color theme="0"/>
      <name val="Calibri"/>
      <family val="2"/>
    </font>
    <font>
      <b/>
      <sz val="14"/>
      <name val="Calibri"/>
      <family val="2"/>
    </font>
    <font>
      <b/>
      <sz val="14"/>
      <color rgb="FF3271D2"/>
      <name val="Calibri"/>
      <family val="2"/>
    </font>
    <font>
      <sz val="11"/>
      <name val="Calibri"/>
      <family val="2"/>
    </font>
    <font>
      <sz val="10"/>
      <color rgb="FF000000"/>
      <name val="Calibri"/>
      <family val="2"/>
    </font>
    <font>
      <sz val="10"/>
      <color rgb="FF3271D2"/>
      <name val="Calibri"/>
      <family val="2"/>
    </font>
    <font>
      <b/>
      <sz val="12"/>
      <color rgb="FF3271D2"/>
      <name val="Calibri"/>
      <family val="2"/>
    </font>
    <font>
      <sz val="11"/>
      <color rgb="FFF2F2F2"/>
      <name val="Calibri"/>
      <family val="2"/>
    </font>
    <font>
      <i/>
      <sz val="10"/>
      <color rgb="FF000000"/>
      <name val="Calibri"/>
      <family val="2"/>
    </font>
    <font>
      <b/>
      <sz val="10"/>
      <name val="Calibri"/>
      <family val="2"/>
    </font>
    <font>
      <sz val="10"/>
      <color rgb="FFF2F2F2"/>
      <name val="Calibri"/>
      <family val="2"/>
    </font>
    <font>
      <u/>
      <sz val="10"/>
      <color rgb="FF000000"/>
      <name val="Calibri"/>
      <family val="2"/>
    </font>
    <font>
      <sz val="10"/>
      <color theme="1"/>
      <name val="Calibri"/>
      <family val="2"/>
    </font>
    <font>
      <i/>
      <sz val="10"/>
      <color theme="1"/>
      <name val="Calibri"/>
      <family val="2"/>
    </font>
    <font>
      <sz val="9"/>
      <color indexed="81"/>
      <name val="Tahoma"/>
      <family val="2"/>
    </font>
    <font>
      <u/>
      <sz val="1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132E57"/>
        <bgColor rgb="FF000000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9E5F7"/>
        <bgColor rgb="FF000000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theme="0" tint="-0.14996795556505021"/>
      </right>
      <top style="hair">
        <color rgb="FF000000"/>
      </top>
      <bottom/>
      <diagonal/>
    </border>
    <border>
      <left/>
      <right style="thin">
        <color theme="0" tint="-0.14996795556505021"/>
      </right>
      <top style="hair">
        <color rgb="FF000000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5">
    <xf numFmtId="0" fontId="0" fillId="0" borderId="0" xfId="0"/>
    <xf numFmtId="0" fontId="2" fillId="6" borderId="0" xfId="0" applyFont="1" applyFill="1" applyAlignment="1">
      <alignment horizontal="left" vertical="top"/>
    </xf>
    <xf numFmtId="37" fontId="4" fillId="2" borderId="0" xfId="0" applyNumberFormat="1" applyFont="1" applyFill="1" applyAlignment="1">
      <alignment vertical="center"/>
    </xf>
    <xf numFmtId="37" fontId="5" fillId="3" borderId="0" xfId="0" applyNumberFormat="1" applyFont="1" applyFill="1" applyAlignment="1">
      <alignment vertical="top"/>
    </xf>
    <xf numFmtId="37" fontId="6" fillId="3" borderId="0" xfId="0" applyNumberFormat="1" applyFont="1" applyFill="1" applyAlignment="1">
      <alignment vertical="top"/>
    </xf>
    <xf numFmtId="37" fontId="4" fillId="3" borderId="0" xfId="0" applyNumberFormat="1" applyFont="1" applyFill="1" applyAlignment="1">
      <alignment vertical="center"/>
    </xf>
    <xf numFmtId="0" fontId="2" fillId="4" borderId="0" xfId="0" applyFont="1" applyFill="1"/>
    <xf numFmtId="0" fontId="7" fillId="4" borderId="0" xfId="0" applyFont="1" applyFill="1"/>
    <xf numFmtId="0" fontId="3" fillId="4" borderId="0" xfId="0" applyFont="1" applyFill="1"/>
    <xf numFmtId="0" fontId="8" fillId="4" borderId="0" xfId="0" applyFont="1" applyFill="1" applyAlignment="1">
      <alignment horizontal="left" indent="1"/>
    </xf>
    <xf numFmtId="1" fontId="9" fillId="0" borderId="0" xfId="0" applyNumberFormat="1" applyFont="1" applyAlignment="1" applyProtection="1">
      <alignment horizontal="left"/>
      <protection locked="0"/>
    </xf>
    <xf numFmtId="14" fontId="3" fillId="4" borderId="0" xfId="0" applyNumberFormat="1" applyFont="1" applyFill="1"/>
    <xf numFmtId="0" fontId="9" fillId="0" borderId="0" xfId="0" applyFont="1" applyAlignment="1" applyProtection="1">
      <alignment horizontal="left"/>
      <protection locked="0"/>
    </xf>
    <xf numFmtId="0" fontId="7" fillId="7" borderId="0" xfId="0" applyFont="1" applyFill="1"/>
    <xf numFmtId="37" fontId="10" fillId="5" borderId="0" xfId="0" applyNumberFormat="1" applyFont="1" applyFill="1" applyAlignment="1">
      <alignment vertical="center"/>
    </xf>
    <xf numFmtId="0" fontId="11" fillId="4" borderId="0" xfId="0" applyFont="1" applyFill="1"/>
    <xf numFmtId="0" fontId="12" fillId="4" borderId="0" xfId="0" applyFont="1" applyFill="1" applyAlignment="1">
      <alignment horizontal="left" indent="1"/>
    </xf>
    <xf numFmtId="17" fontId="13" fillId="4" borderId="1" xfId="0" applyNumberFormat="1" applyFont="1" applyFill="1" applyBorder="1" applyAlignment="1">
      <alignment horizontal="right" vertical="center" wrapText="1"/>
    </xf>
    <xf numFmtId="0" fontId="14" fillId="4" borderId="0" xfId="0" applyFont="1" applyFill="1"/>
    <xf numFmtId="164" fontId="9" fillId="8" borderId="0" xfId="0" applyNumberFormat="1" applyFont="1" applyFill="1" applyAlignment="1" applyProtection="1">
      <alignment horizontal="right"/>
      <protection locked="0"/>
    </xf>
    <xf numFmtId="164" fontId="9" fillId="0" borderId="0" xfId="0" applyNumberFormat="1" applyFont="1" applyAlignment="1" applyProtection="1">
      <alignment horizontal="right"/>
      <protection locked="0"/>
    </xf>
    <xf numFmtId="0" fontId="14" fillId="6" borderId="0" xfId="0" applyFont="1" applyFill="1" applyAlignment="1">
      <alignment horizontal="left" vertical="top"/>
    </xf>
    <xf numFmtId="164" fontId="8" fillId="4" borderId="2" xfId="0" applyNumberFormat="1" applyFont="1" applyFill="1" applyBorder="1" applyAlignment="1">
      <alignment horizontal="right"/>
    </xf>
    <xf numFmtId="164" fontId="8" fillId="4" borderId="3" xfId="0" applyNumberFormat="1" applyFont="1" applyFill="1" applyBorder="1" applyAlignment="1">
      <alignment horizontal="right"/>
    </xf>
    <xf numFmtId="164" fontId="8" fillId="4" borderId="0" xfId="0" applyNumberFormat="1" applyFont="1" applyFill="1" applyAlignment="1">
      <alignment horizontal="right"/>
    </xf>
    <xf numFmtId="0" fontId="15" fillId="4" borderId="0" xfId="0" applyFont="1" applyFill="1" applyAlignment="1">
      <alignment horizontal="left" indent="1"/>
    </xf>
    <xf numFmtId="0" fontId="16" fillId="4" borderId="0" xfId="0" applyFont="1" applyFill="1"/>
    <xf numFmtId="164" fontId="17" fillId="4" borderId="0" xfId="0" applyNumberFormat="1" applyFont="1" applyFill="1"/>
    <xf numFmtId="17" fontId="13" fillId="4" borderId="1" xfId="0" applyNumberFormat="1" applyFont="1" applyFill="1" applyBorder="1" applyAlignment="1">
      <alignment horizontal="right" vertical="center"/>
    </xf>
    <xf numFmtId="9" fontId="2" fillId="4" borderId="0" xfId="2" applyFont="1" applyFill="1" applyAlignment="1" applyProtection="1">
      <alignment horizontal="right"/>
    </xf>
    <xf numFmtId="43" fontId="16" fillId="4" borderId="0" xfId="1" applyFont="1" applyFill="1"/>
    <xf numFmtId="165" fontId="8" fillId="4" borderId="2" xfId="0" applyNumberFormat="1" applyFont="1" applyFill="1" applyBorder="1" applyAlignment="1">
      <alignment horizontal="right"/>
    </xf>
    <xf numFmtId="14" fontId="9" fillId="0" borderId="0" xfId="0" applyNumberFormat="1" applyFont="1" applyAlignment="1" applyProtection="1">
      <alignment horizontal="left"/>
      <protection locked="0"/>
    </xf>
    <xf numFmtId="164" fontId="8" fillId="7" borderId="2" xfId="0" applyNumberFormat="1" applyFont="1" applyFill="1" applyBorder="1" applyAlignment="1">
      <alignment horizontal="right"/>
    </xf>
    <xf numFmtId="164" fontId="8" fillId="7" borderId="3" xfId="0" applyNumberFormat="1" applyFont="1" applyFill="1" applyBorder="1" applyAlignment="1">
      <alignment horizontal="right"/>
    </xf>
    <xf numFmtId="164" fontId="9" fillId="7" borderId="0" xfId="0" applyNumberFormat="1" applyFont="1" applyFill="1" applyAlignment="1">
      <alignment horizontal="right"/>
    </xf>
    <xf numFmtId="1" fontId="9" fillId="7" borderId="0" xfId="0" applyNumberFormat="1" applyFont="1" applyFill="1" applyAlignment="1">
      <alignment horizontal="left"/>
    </xf>
    <xf numFmtId="14" fontId="9" fillId="7" borderId="0" xfId="0" applyNumberFormat="1" applyFont="1" applyFill="1" applyAlignment="1">
      <alignment horizontal="left"/>
    </xf>
    <xf numFmtId="14" fontId="11" fillId="4" borderId="0" xfId="0" applyNumberFormat="1" applyFont="1" applyFill="1"/>
    <xf numFmtId="0" fontId="3" fillId="4" borderId="0" xfId="0" applyFont="1" applyFill="1" applyAlignment="1">
      <alignment horizontal="right"/>
    </xf>
    <xf numFmtId="0" fontId="7" fillId="4" borderId="0" xfId="0" applyFont="1" applyFill="1" applyAlignment="1">
      <alignment horizontal="right"/>
    </xf>
    <xf numFmtId="0" fontId="8" fillId="4" borderId="0" xfId="0" quotePrefix="1" applyFont="1" applyFill="1" applyAlignment="1">
      <alignment horizontal="left" indent="1"/>
    </xf>
    <xf numFmtId="0" fontId="2" fillId="4" borderId="0" xfId="0" applyFont="1" applyFill="1" applyAlignment="1">
      <alignment horizontal="left" indent="1"/>
    </xf>
    <xf numFmtId="0" fontId="2" fillId="4" borderId="0" xfId="0" applyFont="1" applyFill="1" applyAlignment="1">
      <alignment horizontal="left" wrapText="1" indent="1"/>
    </xf>
    <xf numFmtId="0" fontId="19" fillId="4" borderId="0" xfId="0" applyFont="1" applyFill="1" applyAlignment="1">
      <alignment horizontal="left" indent="1"/>
    </xf>
  </cellXfs>
  <cellStyles count="3">
    <cellStyle name="Milliers" xfId="1" builtinId="3"/>
    <cellStyle name="Normal" xfId="0" builtinId="0"/>
    <cellStyle name="Pourcentage" xfId="2" builtinId="5"/>
  </cellStyles>
  <dxfs count="1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2F2F2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microsoft.com/office/2017/06/relationships/rdRichValueTypes" Target="richData/rdRichValueTypes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12" Type="http://schemas.microsoft.com/office/2017/06/relationships/rdSupportingPropertyBag" Target="richData/rdsupporting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17/06/relationships/rdSupportingPropertyBagStructure" Target="richData/rdsupportingpropertybagstructure.xml"/><Relationship Id="rId5" Type="http://schemas.openxmlformats.org/officeDocument/2006/relationships/sharedStrings" Target="sharedStrings.xml"/><Relationship Id="rId10" Type="http://schemas.microsoft.com/office/2017/06/relationships/richStyles" Target="richData/richStyles.xml"/><Relationship Id="rId4" Type="http://schemas.openxmlformats.org/officeDocument/2006/relationships/styles" Target="styles.xml"/><Relationship Id="rId9" Type="http://schemas.microsoft.com/office/2017/06/relationships/rdArray" Target="richData/rdarray.xml"/><Relationship Id="rId14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4">
  <a r="1">
    <v t="i">0</v>
  </a>
  <a r="1">
    <v>16.559999999999999</v>
  </a>
  <a r="1">
    <v>118.37</v>
  </a>
  <a r="1">
    <v>54.42</v>
  </a>
</arrayData>
</file>

<file path=xl/richData/rdrichvalue.xml><?xml version="1.0" encoding="utf-8"?>
<rvData xmlns="http://schemas.microsoft.com/office/spreadsheetml/2017/richdata" count="3">
  <rv s="0">
    <v>0</v>
    <v>/USD</v>
    <v>Monthly</v>
    <v>44896</v>
    <v>44926</v>
    <v>0</v>
    <v>1</v>
    <v>638079552000000000,638624248480815961,0</v>
    <v>0</v>
    <v>a2521h</v>
    <v>ARCX:USD</v>
    <v>1</v>
  </rv>
  <rv s="0">
    <v>0</v>
    <v>/USD</v>
    <v>Monthly</v>
    <v>45505</v>
    <v>45535</v>
    <v>0</v>
    <v>1</v>
    <v>638605728000000000,638624248480851972,0</v>
    <v>0</v>
    <v>a2521h</v>
    <v>ARCX:USD</v>
    <v>2</v>
  </rv>
  <rv s="0">
    <v>0</v>
    <v>/USD</v>
    <v>Monthly</v>
    <v>45261</v>
    <v>45291</v>
    <v>0</v>
    <v>1</v>
    <v>638394048000000000,638624248480871861,0</v>
    <v>0</v>
    <v>a2521h</v>
    <v>ARCX:USD</v>
    <v>3</v>
  </rv>
</rvData>
</file>

<file path=xl/richData/rdrichvaluestructure.xml><?xml version="1.0" encoding="utf-8"?>
<rvStructures xmlns="http://schemas.microsoft.com/office/spreadsheetml/2017/richdata" count="1"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Close" t="a"/>
  </s>
</rvStructures>
</file>

<file path=xl/richData/rdsupportingpropertybag.xml><?xml version="1.0" encoding="utf-8"?>
<supportingPropertyBags xmlns="http://schemas.microsoft.com/office/spreadsheetml/2017/richdata2">
  <spbData count="1">
    <spb s="0">
      <v>1</v>
      <v>2</v>
    </spb>
  </spbData>
</supportingPropertyBags>
</file>

<file path=xl/richData/rdsupportingpropertybagstructure.xml><?xml version="1.0" encoding="utf-8"?>
<spbStructures xmlns="http://schemas.microsoft.com/office/spreadsheetml/2017/richdata2" count="1">
  <s>
    <k n="Date" t="i"/>
    <k n="Close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2">
    <x:dxf>
      <x:numFmt numFmtId="19" formatCode="dd/mm/yyyy"/>
    </x:dxf>
    <x:dxf>
      <x:numFmt numFmtId="0" formatCode="General"/>
    </x:dxf>
  </dxfs>
  <richProperties>
    <rPr n="NumberFormat" t="s"/>
  </richProperties>
  <richStyles>
    <rSty dxfid="0"/>
    <rSty dxfid="1">
      <rpv i="0">_([$$-en-US]* #,##0.00_);_([$$-en-US]* (#,##0.00);_([$$-en-US]* "-"??_);_(@_)</rpv>
    </rSty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49287-6003-40BF-A4B6-B87D86362FBC}">
  <sheetPr>
    <pageSetUpPr fitToPage="1"/>
  </sheetPr>
  <dimension ref="A1:AAF90"/>
  <sheetViews>
    <sheetView showGridLines="0" tabSelected="1" zoomScaleNormal="100" workbookViewId="0">
      <selection activeCell="D19" sqref="D19"/>
    </sheetView>
  </sheetViews>
  <sheetFormatPr baseColWidth="10" defaultColWidth="0" defaultRowHeight="14.4" zeroHeight="1" x14ac:dyDescent="0.3"/>
  <cols>
    <col min="1" max="1" width="8.77734375" style="8" customWidth="1"/>
    <col min="2" max="2" width="57.77734375" style="8" customWidth="1"/>
    <col min="3" max="3" width="5.6640625" style="8" customWidth="1"/>
    <col min="4" max="8" width="17.44140625" style="8" customWidth="1"/>
    <col min="9" max="12" width="8.77734375" style="7" customWidth="1"/>
    <col min="13" max="29" width="0" style="7" hidden="1" customWidth="1"/>
    <col min="30" max="708" width="0" style="8" hidden="1" customWidth="1"/>
    <col min="709" max="16384" width="8.77734375" style="8" hidden="1"/>
  </cols>
  <sheetData>
    <row r="1" spans="2:708" s="6" customFormat="1" ht="40.950000000000003" customHeight="1" x14ac:dyDescent="0.3">
      <c r="B1" s="2" t="s">
        <v>23</v>
      </c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5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5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5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5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5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5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5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5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5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5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5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5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5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5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5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5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5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</row>
    <row r="2" spans="2:708" s="6" customFormat="1" x14ac:dyDescent="0.3"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</row>
    <row r="3" spans="2:708" x14ac:dyDescent="0.3">
      <c r="B3" s="9" t="s">
        <v>24</v>
      </c>
      <c r="C3" s="9"/>
      <c r="D3" s="10"/>
      <c r="AD3" s="7"/>
      <c r="AE3" s="7"/>
      <c r="AF3" s="7"/>
      <c r="AG3" s="7"/>
      <c r="AH3" s="7"/>
    </row>
    <row r="4" spans="2:708" x14ac:dyDescent="0.3">
      <c r="B4" s="9" t="s">
        <v>75</v>
      </c>
      <c r="C4" s="9"/>
      <c r="D4" s="10"/>
      <c r="AD4" s="7"/>
      <c r="AE4" s="7"/>
      <c r="AF4" s="7"/>
      <c r="AG4" s="7"/>
      <c r="AH4" s="7"/>
    </row>
    <row r="5" spans="2:708" x14ac:dyDescent="0.3">
      <c r="B5" s="9" t="s">
        <v>25</v>
      </c>
      <c r="C5" s="9"/>
      <c r="D5" s="10"/>
      <c r="AD5" s="7"/>
      <c r="AE5" s="7"/>
      <c r="AF5" s="7"/>
      <c r="AG5" s="7"/>
      <c r="AH5" s="7"/>
    </row>
    <row r="6" spans="2:708" x14ac:dyDescent="0.3">
      <c r="B6" s="9" t="s">
        <v>21</v>
      </c>
      <c r="C6" s="9"/>
      <c r="D6" s="32"/>
      <c r="F6" s="11"/>
      <c r="G6" s="11"/>
      <c r="H6" s="11"/>
      <c r="AD6" s="7"/>
      <c r="AE6" s="7"/>
      <c r="AF6" s="7"/>
      <c r="AG6" s="7"/>
      <c r="AH6" s="7"/>
    </row>
    <row r="7" spans="2:708" x14ac:dyDescent="0.3">
      <c r="B7" s="9" t="s">
        <v>26</v>
      </c>
      <c r="C7" s="9"/>
      <c r="D7" s="12"/>
      <c r="O7" s="13"/>
      <c r="AD7" s="7"/>
      <c r="AE7" s="7"/>
      <c r="AF7" s="7"/>
      <c r="AG7" s="7"/>
      <c r="AH7" s="7"/>
    </row>
    <row r="8" spans="2:708" x14ac:dyDescent="0.3">
      <c r="B8" s="9"/>
      <c r="C8" s="9"/>
      <c r="AD8" s="7"/>
      <c r="AE8" s="7"/>
      <c r="AF8" s="7"/>
      <c r="AG8" s="7"/>
      <c r="AH8" s="7"/>
    </row>
    <row r="9" spans="2:708" ht="15.6" x14ac:dyDescent="0.3">
      <c r="B9" s="14" t="s">
        <v>79</v>
      </c>
      <c r="C9" s="14"/>
      <c r="D9" s="14"/>
      <c r="E9" s="14"/>
      <c r="F9" s="14"/>
      <c r="G9" s="14"/>
      <c r="H9" s="14"/>
      <c r="I9" s="14"/>
      <c r="J9" s="14"/>
      <c r="K9" s="14"/>
      <c r="L9" s="14"/>
      <c r="AD9" s="7"/>
      <c r="AE9" s="7"/>
      <c r="AF9" s="7"/>
      <c r="AG9" s="7"/>
      <c r="AH9" s="7"/>
    </row>
    <row r="10" spans="2:708" x14ac:dyDescent="0.3">
      <c r="C10" s="9"/>
      <c r="M10" s="15"/>
      <c r="N10" s="15"/>
      <c r="O10" s="15"/>
      <c r="P10" s="15"/>
      <c r="Q10" s="15"/>
      <c r="R10" s="15"/>
      <c r="AD10" s="7"/>
      <c r="AE10" s="7"/>
      <c r="AF10" s="7"/>
      <c r="AG10" s="7"/>
      <c r="AH10" s="7"/>
    </row>
    <row r="11" spans="2:708" x14ac:dyDescent="0.3">
      <c r="B11" s="16" t="str">
        <f>+IF(D7="","Choisissez une monnaie.","Tous les chiffres en devises sont exprimés en " &amp; D7 &amp;".")</f>
        <v>Choisissez une monnaie.</v>
      </c>
      <c r="C11" s="9"/>
      <c r="M11" s="15"/>
      <c r="N11" s="15"/>
      <c r="O11" s="15"/>
      <c r="P11" s="15"/>
      <c r="Q11" s="15"/>
      <c r="R11" s="15"/>
      <c r="AD11" s="7"/>
      <c r="AE11" s="7"/>
      <c r="AF11" s="7"/>
      <c r="AG11" s="7"/>
      <c r="AH11" s="7"/>
    </row>
    <row r="12" spans="2:708" x14ac:dyDescent="0.3">
      <c r="M12" s="15"/>
      <c r="N12" s="15"/>
      <c r="O12" s="15"/>
      <c r="P12" s="15"/>
      <c r="Q12" s="15"/>
      <c r="R12" s="15"/>
      <c r="AD12" s="7"/>
      <c r="AE12" s="7"/>
      <c r="AF12" s="7"/>
      <c r="AG12" s="7"/>
      <c r="AH12" s="7"/>
    </row>
    <row r="13" spans="2:708" ht="15" thickBot="1" x14ac:dyDescent="0.35">
      <c r="D13" s="17" t="s">
        <v>42</v>
      </c>
      <c r="E13" s="17" t="s">
        <v>43</v>
      </c>
      <c r="F13" s="17" t="s">
        <v>44</v>
      </c>
      <c r="G13" s="17" t="s">
        <v>45</v>
      </c>
      <c r="H13" s="17" t="s">
        <v>46</v>
      </c>
      <c r="M13" s="15"/>
      <c r="N13" s="15"/>
      <c r="O13" s="15" t="s">
        <v>8</v>
      </c>
      <c r="P13" s="15"/>
      <c r="Q13" s="18" t="s">
        <v>1</v>
      </c>
      <c r="R13" s="18"/>
      <c r="AD13" s="7"/>
      <c r="AE13" s="7"/>
      <c r="AF13" s="7"/>
      <c r="AG13" s="7"/>
      <c r="AH13" s="7"/>
    </row>
    <row r="14" spans="2:708" x14ac:dyDescent="0.3">
      <c r="B14" s="9" t="s">
        <v>27</v>
      </c>
      <c r="D14" s="19"/>
      <c r="E14" s="19"/>
      <c r="F14" s="20"/>
      <c r="G14" s="20"/>
      <c r="H14" s="20"/>
      <c r="M14" s="15"/>
      <c r="N14" s="15"/>
      <c r="O14" s="15" t="s">
        <v>9</v>
      </c>
      <c r="P14" s="15"/>
      <c r="Q14" s="18" t="s">
        <v>2</v>
      </c>
      <c r="R14" s="18"/>
      <c r="AD14" s="7"/>
      <c r="AE14" s="7"/>
      <c r="AF14" s="7"/>
      <c r="AG14" s="7"/>
      <c r="AH14" s="7"/>
    </row>
    <row r="15" spans="2:708" x14ac:dyDescent="0.3">
      <c r="B15" s="9" t="s">
        <v>28</v>
      </c>
      <c r="D15" s="19"/>
      <c r="E15" s="19"/>
      <c r="F15" s="20"/>
      <c r="G15" s="20"/>
      <c r="H15" s="20"/>
      <c r="M15" s="15"/>
      <c r="N15" s="15"/>
      <c r="O15" s="15" t="s">
        <v>73</v>
      </c>
      <c r="P15" s="15"/>
      <c r="Q15" s="18" t="s">
        <v>3</v>
      </c>
      <c r="R15" s="18"/>
      <c r="AD15" s="7"/>
      <c r="AE15" s="7"/>
      <c r="AF15" s="7"/>
      <c r="AG15" s="7"/>
      <c r="AH15" s="7"/>
    </row>
    <row r="16" spans="2:708" x14ac:dyDescent="0.3">
      <c r="B16" s="9" t="s">
        <v>29</v>
      </c>
      <c r="D16" s="19"/>
      <c r="E16" s="19"/>
      <c r="F16" s="20"/>
      <c r="G16" s="20"/>
      <c r="H16" s="20"/>
      <c r="M16" s="15"/>
      <c r="N16" s="15"/>
      <c r="O16" s="15" t="s">
        <v>11</v>
      </c>
      <c r="P16" s="15"/>
      <c r="Q16" s="18" t="s">
        <v>4</v>
      </c>
      <c r="R16" s="18"/>
      <c r="AD16" s="7"/>
      <c r="AE16" s="7"/>
      <c r="AF16" s="7"/>
      <c r="AG16" s="7"/>
      <c r="AH16" s="7"/>
    </row>
    <row r="17" spans="2:34" x14ac:dyDescent="0.3">
      <c r="B17" s="9" t="s">
        <v>30</v>
      </c>
      <c r="D17" s="19"/>
      <c r="E17" s="19"/>
      <c r="F17" s="20"/>
      <c r="G17" s="20"/>
      <c r="H17" s="20"/>
      <c r="M17" s="15"/>
      <c r="N17" s="15"/>
      <c r="O17" s="15" t="s">
        <v>12</v>
      </c>
      <c r="P17" s="15"/>
      <c r="Q17" s="18" t="s">
        <v>5</v>
      </c>
      <c r="R17" s="18"/>
      <c r="AD17" s="7"/>
      <c r="AE17" s="7"/>
      <c r="AF17" s="7"/>
      <c r="AG17" s="7"/>
      <c r="AH17" s="7"/>
    </row>
    <row r="18" spans="2:34" x14ac:dyDescent="0.3">
      <c r="B18" s="9" t="s">
        <v>31</v>
      </c>
      <c r="D18" s="19"/>
      <c r="E18" s="19"/>
      <c r="F18" s="20"/>
      <c r="G18" s="20"/>
      <c r="H18" s="20"/>
      <c r="M18" s="15"/>
      <c r="N18" s="15"/>
      <c r="O18" s="15" t="s">
        <v>13</v>
      </c>
      <c r="P18" s="15"/>
      <c r="Q18" s="21" t="s">
        <v>0</v>
      </c>
      <c r="R18" s="18"/>
      <c r="AD18" s="7"/>
      <c r="AE18" s="7"/>
      <c r="AF18" s="7"/>
      <c r="AG18" s="7"/>
      <c r="AH18" s="7"/>
    </row>
    <row r="19" spans="2:34" x14ac:dyDescent="0.3">
      <c r="B19" s="25" t="s">
        <v>32</v>
      </c>
      <c r="D19" s="22">
        <f>+SUM(D14:D18)</f>
        <v>0</v>
      </c>
      <c r="E19" s="22">
        <f t="shared" ref="E19" si="0">+SUM(E14:E18)</f>
        <v>0</v>
      </c>
      <c r="F19" s="22">
        <f t="shared" ref="F19" si="1">+SUM(F14:F18)</f>
        <v>0</v>
      </c>
      <c r="G19" s="22">
        <f t="shared" ref="G19" si="2">+SUM(G14:G18)</f>
        <v>0</v>
      </c>
      <c r="H19" s="22">
        <f t="shared" ref="H19" si="3">+SUM(H14:H18)</f>
        <v>0</v>
      </c>
      <c r="M19" s="15"/>
      <c r="N19" s="15"/>
      <c r="O19" s="15" t="s">
        <v>14</v>
      </c>
      <c r="P19" s="15"/>
      <c r="Q19" s="15" t="s">
        <v>22</v>
      </c>
      <c r="R19" s="18"/>
      <c r="AD19" s="7"/>
      <c r="AE19" s="7"/>
      <c r="AF19" s="7"/>
      <c r="AG19" s="7"/>
      <c r="AH19" s="7"/>
    </row>
    <row r="20" spans="2:34" x14ac:dyDescent="0.3">
      <c r="B20" s="9" t="s">
        <v>33</v>
      </c>
      <c r="D20" s="19"/>
      <c r="E20" s="19"/>
      <c r="F20" s="20"/>
      <c r="G20" s="20"/>
      <c r="H20" s="20"/>
      <c r="M20" s="15"/>
      <c r="N20" s="15"/>
      <c r="O20" s="15" t="s">
        <v>15</v>
      </c>
      <c r="P20" s="15"/>
      <c r="Q20" s="18" t="s">
        <v>6</v>
      </c>
      <c r="R20" s="18"/>
      <c r="AD20" s="7"/>
      <c r="AE20" s="7"/>
      <c r="AF20" s="7"/>
      <c r="AG20" s="7"/>
      <c r="AH20" s="7"/>
    </row>
    <row r="21" spans="2:34" x14ac:dyDescent="0.3">
      <c r="B21" s="9" t="s">
        <v>34</v>
      </c>
      <c r="D21" s="19"/>
      <c r="E21" s="19"/>
      <c r="F21" s="20"/>
      <c r="G21" s="20"/>
      <c r="H21" s="20"/>
      <c r="M21" s="15"/>
      <c r="N21" s="15"/>
      <c r="O21" s="15" t="s">
        <v>16</v>
      </c>
      <c r="P21" s="15"/>
      <c r="Q21" s="18"/>
      <c r="R21" s="18"/>
      <c r="AD21" s="7"/>
      <c r="AE21" s="7"/>
      <c r="AF21" s="7"/>
      <c r="AG21" s="7"/>
      <c r="AH21" s="7"/>
    </row>
    <row r="22" spans="2:34" x14ac:dyDescent="0.3">
      <c r="B22" s="9" t="s">
        <v>35</v>
      </c>
      <c r="D22" s="19"/>
      <c r="E22" s="19"/>
      <c r="F22" s="20"/>
      <c r="G22" s="20"/>
      <c r="H22" s="20"/>
      <c r="M22" s="15"/>
      <c r="N22" s="15"/>
      <c r="O22" s="15" t="s">
        <v>74</v>
      </c>
      <c r="P22" s="15"/>
      <c r="Q22" s="18"/>
      <c r="R22" s="18"/>
      <c r="AD22" s="7"/>
      <c r="AE22" s="7"/>
      <c r="AF22" s="7"/>
      <c r="AG22" s="7"/>
      <c r="AH22" s="7"/>
    </row>
    <row r="23" spans="2:34" x14ac:dyDescent="0.3">
      <c r="B23" s="9" t="s">
        <v>36</v>
      </c>
      <c r="D23" s="19"/>
      <c r="E23" s="19"/>
      <c r="F23" s="20"/>
      <c r="G23" s="20"/>
      <c r="H23" s="20"/>
      <c r="M23" s="15"/>
      <c r="N23" s="15"/>
      <c r="O23" s="15" t="s">
        <v>18</v>
      </c>
      <c r="P23" s="15"/>
      <c r="Q23" s="18"/>
      <c r="R23" s="18"/>
      <c r="AD23" s="7"/>
      <c r="AE23" s="7"/>
      <c r="AF23" s="7"/>
      <c r="AG23" s="7"/>
      <c r="AH23" s="7"/>
    </row>
    <row r="24" spans="2:34" x14ac:dyDescent="0.3">
      <c r="B24" s="9" t="s">
        <v>37</v>
      </c>
      <c r="D24" s="19"/>
      <c r="E24" s="19"/>
      <c r="F24" s="20"/>
      <c r="G24" s="20"/>
      <c r="H24" s="20"/>
      <c r="M24" s="15"/>
      <c r="N24" s="15"/>
      <c r="O24" s="15" t="s">
        <v>19</v>
      </c>
      <c r="P24" s="15"/>
      <c r="Q24" s="18"/>
      <c r="R24" s="18"/>
      <c r="AD24" s="7"/>
      <c r="AE24" s="7"/>
      <c r="AF24" s="7"/>
      <c r="AG24" s="7"/>
      <c r="AH24" s="7"/>
    </row>
    <row r="25" spans="2:34" x14ac:dyDescent="0.3">
      <c r="B25" s="9" t="s">
        <v>38</v>
      </c>
      <c r="D25" s="19"/>
      <c r="E25" s="19"/>
      <c r="F25" s="20"/>
      <c r="G25" s="20"/>
      <c r="H25" s="20"/>
      <c r="M25" s="15"/>
      <c r="N25" s="15"/>
      <c r="O25" s="15" t="s">
        <v>20</v>
      </c>
      <c r="P25" s="15"/>
      <c r="Q25" s="18"/>
      <c r="R25" s="18"/>
      <c r="AD25" s="7"/>
      <c r="AE25" s="7"/>
      <c r="AF25" s="7"/>
      <c r="AG25" s="7"/>
      <c r="AH25" s="7"/>
    </row>
    <row r="26" spans="2:34" x14ac:dyDescent="0.3">
      <c r="B26" s="9" t="s">
        <v>39</v>
      </c>
      <c r="D26" s="19"/>
      <c r="E26" s="19"/>
      <c r="F26" s="20"/>
      <c r="G26" s="20"/>
      <c r="H26" s="20"/>
      <c r="M26" s="15"/>
      <c r="N26" s="15"/>
      <c r="O26" s="15"/>
      <c r="P26" s="15"/>
      <c r="Q26" s="18"/>
      <c r="R26" s="18"/>
      <c r="AD26" s="7"/>
      <c r="AE26" s="7"/>
      <c r="AF26" s="7"/>
      <c r="AG26" s="7"/>
      <c r="AH26" s="7"/>
    </row>
    <row r="27" spans="2:34" x14ac:dyDescent="0.3">
      <c r="B27" s="25" t="s">
        <v>40</v>
      </c>
      <c r="D27" s="22">
        <f>+SUM(D20:D26)</f>
        <v>0</v>
      </c>
      <c r="E27" s="22">
        <f t="shared" ref="E27:H27" si="4">+SUM(E20:E26)</f>
        <v>0</v>
      </c>
      <c r="F27" s="22">
        <f t="shared" si="4"/>
        <v>0</v>
      </c>
      <c r="G27" s="22">
        <f t="shared" si="4"/>
        <v>0</v>
      </c>
      <c r="H27" s="22">
        <f t="shared" si="4"/>
        <v>0</v>
      </c>
      <c r="M27" s="15"/>
      <c r="N27" s="15"/>
      <c r="O27" s="15"/>
      <c r="P27" s="15"/>
      <c r="Q27" s="18"/>
      <c r="R27" s="18"/>
      <c r="AD27" s="7"/>
      <c r="AE27" s="7"/>
      <c r="AF27" s="7"/>
      <c r="AG27" s="7"/>
      <c r="AH27" s="7"/>
    </row>
    <row r="28" spans="2:34" x14ac:dyDescent="0.3">
      <c r="B28" s="42" t="s">
        <v>80</v>
      </c>
      <c r="C28" s="9"/>
      <c r="D28" s="22">
        <f>+D19-D27</f>
        <v>0</v>
      </c>
      <c r="E28" s="22">
        <f>+E19-E27</f>
        <v>0</v>
      </c>
      <c r="F28" s="22">
        <f>+F19-F27</f>
        <v>0</v>
      </c>
      <c r="G28" s="22">
        <f>+G19-G27</f>
        <v>0</v>
      </c>
      <c r="H28" s="22">
        <f>+H19-H27</f>
        <v>0</v>
      </c>
      <c r="M28" s="15"/>
      <c r="N28" s="15"/>
      <c r="O28" s="15"/>
      <c r="P28" s="15"/>
      <c r="Q28" s="18"/>
      <c r="R28" s="18"/>
      <c r="AD28" s="7"/>
      <c r="AE28" s="7"/>
      <c r="AF28" s="7"/>
      <c r="AG28" s="7"/>
      <c r="AH28" s="7"/>
    </row>
    <row r="29" spans="2:34" x14ac:dyDescent="0.3">
      <c r="B29" s="9" t="s">
        <v>41</v>
      </c>
      <c r="C29" s="9"/>
      <c r="D29" s="19"/>
      <c r="E29" s="19"/>
      <c r="F29" s="20"/>
      <c r="G29" s="20"/>
      <c r="H29" s="20"/>
      <c r="Q29" s="6"/>
      <c r="R29" s="6"/>
      <c r="AD29" s="7"/>
      <c r="AE29" s="7"/>
      <c r="AF29" s="7"/>
      <c r="AG29" s="7"/>
      <c r="AH29" s="7"/>
    </row>
    <row r="30" spans="2:34" ht="15" thickBot="1" x14ac:dyDescent="0.35">
      <c r="B30" s="44" t="s">
        <v>86</v>
      </c>
      <c r="C30" s="9"/>
      <c r="D30" s="23">
        <f>+D28-D29</f>
        <v>0</v>
      </c>
      <c r="E30" s="23">
        <f t="shared" ref="E30:H30" si="5">+E28-E29</f>
        <v>0</v>
      </c>
      <c r="F30" s="23">
        <f t="shared" si="5"/>
        <v>0</v>
      </c>
      <c r="G30" s="23">
        <f t="shared" si="5"/>
        <v>0</v>
      </c>
      <c r="H30" s="23">
        <f t="shared" si="5"/>
        <v>0</v>
      </c>
      <c r="Q30" s="6"/>
      <c r="R30" s="6"/>
      <c r="AD30" s="7"/>
      <c r="AE30" s="7"/>
      <c r="AF30" s="7"/>
      <c r="AG30" s="7"/>
      <c r="AH30" s="7"/>
    </row>
    <row r="31" spans="2:34" ht="15" thickTop="1" x14ac:dyDescent="0.3">
      <c r="B31" s="9"/>
      <c r="D31" s="24"/>
      <c r="E31" s="24"/>
      <c r="F31" s="24"/>
      <c r="G31" s="24"/>
      <c r="H31" s="24"/>
      <c r="Q31" s="6"/>
      <c r="R31" s="6"/>
      <c r="AD31" s="7"/>
      <c r="AE31" s="7"/>
      <c r="AF31" s="7"/>
      <c r="AG31" s="7"/>
      <c r="AH31" s="7"/>
    </row>
    <row r="32" spans="2:34" x14ac:dyDescent="0.3">
      <c r="C32" s="9"/>
      <c r="R32" s="6"/>
      <c r="AD32" s="7"/>
      <c r="AE32" s="7"/>
      <c r="AF32" s="7"/>
      <c r="AG32" s="7"/>
      <c r="AH32" s="7"/>
    </row>
    <row r="33" spans="2:34" ht="15.6" x14ac:dyDescent="0.3">
      <c r="B33" s="14" t="s">
        <v>47</v>
      </c>
      <c r="C33" s="14"/>
      <c r="D33" s="14"/>
      <c r="E33" s="14"/>
      <c r="F33" s="14"/>
      <c r="G33" s="14"/>
      <c r="H33" s="14"/>
      <c r="I33" s="14"/>
      <c r="J33" s="14"/>
      <c r="K33" s="14"/>
      <c r="L33" s="14"/>
      <c r="R33" s="6"/>
      <c r="AD33" s="7"/>
      <c r="AE33" s="7"/>
      <c r="AF33" s="7"/>
      <c r="AG33" s="7"/>
      <c r="AH33" s="7"/>
    </row>
    <row r="34" spans="2:34" x14ac:dyDescent="0.3">
      <c r="B34" s="9"/>
      <c r="C34" s="9"/>
      <c r="R34" s="6"/>
      <c r="AD34" s="7"/>
      <c r="AE34" s="7"/>
      <c r="AF34" s="7"/>
      <c r="AG34" s="7"/>
      <c r="AH34" s="7"/>
    </row>
    <row r="35" spans="2:34" ht="15" thickBot="1" x14ac:dyDescent="0.35">
      <c r="D35" s="17" t="str">
        <f>+D13</f>
        <v>Année -2 (2022)</v>
      </c>
      <c r="E35" s="17" t="str">
        <f>+E13</f>
        <v>Année -1 (2023)</v>
      </c>
      <c r="F35" s="17" t="str">
        <f>+F13</f>
        <v>Actuel (2024)</v>
      </c>
      <c r="G35" s="17" t="str">
        <f>+G13</f>
        <v>Année +1 (2025)</v>
      </c>
      <c r="H35" s="17" t="str">
        <f>+H13</f>
        <v>Année +2 (2026)</v>
      </c>
      <c r="R35" s="6"/>
      <c r="AD35" s="7"/>
      <c r="AE35" s="7"/>
      <c r="AF35" s="7"/>
      <c r="AG35" s="7"/>
      <c r="AH35" s="7"/>
    </row>
    <row r="36" spans="2:34" x14ac:dyDescent="0.3">
      <c r="B36" s="9" t="s">
        <v>76</v>
      </c>
      <c r="D36" s="19"/>
      <c r="E36" s="19"/>
      <c r="F36" s="20"/>
      <c r="G36" s="20"/>
      <c r="H36" s="20"/>
      <c r="R36" s="6"/>
      <c r="AD36" s="7"/>
      <c r="AE36" s="7"/>
      <c r="AF36" s="7"/>
      <c r="AG36" s="7"/>
      <c r="AH36" s="7"/>
    </row>
    <row r="37" spans="2:34" x14ac:dyDescent="0.3">
      <c r="B37" s="9" t="s">
        <v>48</v>
      </c>
      <c r="D37" s="19"/>
      <c r="E37" s="19"/>
      <c r="F37" s="20"/>
      <c r="G37" s="20"/>
      <c r="H37" s="20"/>
      <c r="R37" s="6"/>
      <c r="AD37" s="7"/>
      <c r="AE37" s="7"/>
      <c r="AF37" s="7"/>
      <c r="AG37" s="7"/>
      <c r="AH37" s="7"/>
    </row>
    <row r="38" spans="2:34" x14ac:dyDescent="0.3">
      <c r="B38" s="9" t="s">
        <v>49</v>
      </c>
      <c r="D38" s="19"/>
      <c r="E38" s="19"/>
      <c r="F38" s="20"/>
      <c r="G38" s="20"/>
      <c r="H38" s="20"/>
      <c r="R38" s="6"/>
      <c r="AD38" s="7"/>
      <c r="AE38" s="7"/>
      <c r="AF38" s="7"/>
      <c r="AG38" s="7"/>
      <c r="AH38" s="7"/>
    </row>
    <row r="39" spans="2:34" x14ac:dyDescent="0.3">
      <c r="B39" s="9" t="s">
        <v>50</v>
      </c>
      <c r="D39" s="19"/>
      <c r="E39" s="19"/>
      <c r="F39" s="20"/>
      <c r="G39" s="20"/>
      <c r="H39" s="20"/>
      <c r="Q39" s="6"/>
      <c r="R39" s="6"/>
      <c r="AD39" s="7"/>
      <c r="AE39" s="7"/>
      <c r="AF39" s="7"/>
      <c r="AG39" s="7"/>
      <c r="AH39" s="7"/>
    </row>
    <row r="40" spans="2:34" x14ac:dyDescent="0.3">
      <c r="B40" s="9" t="s">
        <v>51</v>
      </c>
      <c r="D40" s="19"/>
      <c r="E40" s="19"/>
      <c r="F40" s="20"/>
      <c r="G40" s="20"/>
      <c r="H40" s="20"/>
      <c r="Q40" s="6"/>
      <c r="R40" s="6"/>
      <c r="AD40" s="7"/>
      <c r="AE40" s="7"/>
      <c r="AF40" s="7"/>
      <c r="AG40" s="7"/>
      <c r="AH40" s="7"/>
    </row>
    <row r="41" spans="2:34" x14ac:dyDescent="0.3">
      <c r="B41" s="9" t="s">
        <v>52</v>
      </c>
      <c r="D41" s="19"/>
      <c r="E41" s="19"/>
      <c r="F41" s="20"/>
      <c r="G41" s="20"/>
      <c r="H41" s="20"/>
      <c r="Q41" s="6"/>
      <c r="R41" s="6"/>
      <c r="AD41" s="7"/>
      <c r="AE41" s="7"/>
      <c r="AF41" s="7"/>
      <c r="AG41" s="7"/>
      <c r="AH41" s="7"/>
    </row>
    <row r="42" spans="2:34" x14ac:dyDescent="0.3">
      <c r="B42" s="9" t="s">
        <v>77</v>
      </c>
      <c r="D42" s="19"/>
      <c r="E42" s="19"/>
      <c r="F42" s="20"/>
      <c r="G42" s="20"/>
      <c r="H42" s="20"/>
      <c r="Q42" s="1"/>
      <c r="R42" s="6"/>
      <c r="AD42" s="7"/>
      <c r="AE42" s="7"/>
      <c r="AF42" s="7"/>
      <c r="AG42" s="7"/>
      <c r="AH42" s="7"/>
    </row>
    <row r="43" spans="2:34" x14ac:dyDescent="0.3">
      <c r="B43" s="42" t="s">
        <v>78</v>
      </c>
      <c r="D43" s="19"/>
      <c r="E43" s="19"/>
      <c r="F43" s="20"/>
      <c r="G43" s="20"/>
      <c r="H43" s="20"/>
      <c r="Q43" s="1"/>
      <c r="R43" s="6"/>
      <c r="AD43" s="7"/>
      <c r="AE43" s="7"/>
      <c r="AF43" s="7"/>
      <c r="AG43" s="7"/>
      <c r="AH43" s="7"/>
    </row>
    <row r="44" spans="2:34" x14ac:dyDescent="0.3">
      <c r="B44" s="9" t="s">
        <v>53</v>
      </c>
      <c r="D44" s="19"/>
      <c r="E44" s="19"/>
      <c r="F44" s="20"/>
      <c r="G44" s="20"/>
      <c r="H44" s="20"/>
      <c r="Q44" s="6"/>
      <c r="R44" s="6"/>
      <c r="AD44" s="7"/>
      <c r="AE44" s="7"/>
      <c r="AF44" s="7"/>
      <c r="AG44" s="7"/>
      <c r="AH44" s="7"/>
    </row>
    <row r="45" spans="2:34" x14ac:dyDescent="0.3">
      <c r="B45" s="25" t="s">
        <v>54</v>
      </c>
      <c r="D45" s="22">
        <f>+SUM(D36:D44)</f>
        <v>0</v>
      </c>
      <c r="E45" s="22">
        <f t="shared" ref="E45:H45" si="6">+SUM(E36:E44)</f>
        <v>0</v>
      </c>
      <c r="F45" s="22">
        <f t="shared" si="6"/>
        <v>0</v>
      </c>
      <c r="G45" s="22">
        <f t="shared" si="6"/>
        <v>0</v>
      </c>
      <c r="H45" s="22">
        <f t="shared" si="6"/>
        <v>0</v>
      </c>
      <c r="AD45" s="7"/>
      <c r="AE45" s="7"/>
      <c r="AF45" s="7"/>
      <c r="AG45" s="7"/>
      <c r="AH45" s="7"/>
    </row>
    <row r="46" spans="2:34" x14ac:dyDescent="0.3">
      <c r="B46" s="9" t="s">
        <v>55</v>
      </c>
      <c r="D46" s="19"/>
      <c r="E46" s="19"/>
      <c r="F46" s="20"/>
      <c r="G46" s="20"/>
      <c r="H46" s="20"/>
      <c r="Q46" s="6"/>
      <c r="R46" s="6"/>
      <c r="AD46" s="7"/>
      <c r="AE46" s="7"/>
      <c r="AF46" s="7"/>
      <c r="AG46" s="7"/>
      <c r="AH46" s="7"/>
    </row>
    <row r="47" spans="2:34" x14ac:dyDescent="0.3">
      <c r="B47" s="9" t="s">
        <v>56</v>
      </c>
      <c r="D47" s="19"/>
      <c r="E47" s="19"/>
      <c r="F47" s="20"/>
      <c r="G47" s="20"/>
      <c r="H47" s="20"/>
      <c r="AD47" s="7"/>
      <c r="AE47" s="7"/>
      <c r="AF47" s="7"/>
      <c r="AG47" s="7"/>
      <c r="AH47" s="7"/>
    </row>
    <row r="48" spans="2:34" x14ac:dyDescent="0.3">
      <c r="B48" s="9" t="s">
        <v>57</v>
      </c>
      <c r="D48" s="19"/>
      <c r="E48" s="19"/>
      <c r="F48" s="20"/>
      <c r="G48" s="20"/>
      <c r="H48" s="20"/>
      <c r="AD48" s="7"/>
      <c r="AE48" s="7"/>
      <c r="AF48" s="7"/>
      <c r="AG48" s="7"/>
      <c r="AH48" s="7"/>
    </row>
    <row r="49" spans="2:34" s="39" customFormat="1" ht="27.6" x14ac:dyDescent="0.3">
      <c r="B49" s="43" t="s">
        <v>85</v>
      </c>
      <c r="D49" s="19"/>
      <c r="E49" s="19"/>
      <c r="F49" s="20"/>
      <c r="G49" s="20"/>
      <c r="H49" s="2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</row>
    <row r="50" spans="2:34" x14ac:dyDescent="0.3">
      <c r="B50" s="42" t="s">
        <v>58</v>
      </c>
      <c r="D50" s="19"/>
      <c r="E50" s="19"/>
      <c r="F50" s="20"/>
      <c r="G50" s="20"/>
      <c r="H50" s="20"/>
      <c r="AD50" s="7"/>
      <c r="AE50" s="7"/>
      <c r="AF50" s="7"/>
      <c r="AG50" s="7"/>
      <c r="AH50" s="7"/>
    </row>
    <row r="51" spans="2:34" x14ac:dyDescent="0.3">
      <c r="B51" s="9" t="s">
        <v>59</v>
      </c>
      <c r="D51" s="19"/>
      <c r="E51" s="19"/>
      <c r="F51" s="20"/>
      <c r="G51" s="20"/>
      <c r="H51" s="20"/>
      <c r="AD51" s="7"/>
      <c r="AE51" s="7"/>
      <c r="AF51" s="7"/>
      <c r="AG51" s="7"/>
      <c r="AH51" s="7"/>
    </row>
    <row r="52" spans="2:34" x14ac:dyDescent="0.3">
      <c r="B52" s="25" t="s">
        <v>60</v>
      </c>
      <c r="D52" s="22">
        <f>+SUM(D46:D51)</f>
        <v>0</v>
      </c>
      <c r="E52" s="22">
        <f t="shared" ref="E52:H52" si="7">+SUM(E46:E51)</f>
        <v>0</v>
      </c>
      <c r="F52" s="22">
        <f t="shared" si="7"/>
        <v>0</v>
      </c>
      <c r="G52" s="22">
        <f t="shared" si="7"/>
        <v>0</v>
      </c>
      <c r="H52" s="22">
        <f t="shared" si="7"/>
        <v>0</v>
      </c>
      <c r="AD52" s="7"/>
      <c r="AE52" s="7"/>
      <c r="AF52" s="7"/>
      <c r="AG52" s="7"/>
      <c r="AH52" s="7"/>
    </row>
    <row r="53" spans="2:34" x14ac:dyDescent="0.3">
      <c r="B53" s="25"/>
      <c r="D53" s="24"/>
      <c r="E53" s="24"/>
      <c r="F53" s="24"/>
      <c r="G53" s="24"/>
      <c r="H53" s="24"/>
      <c r="AD53" s="7"/>
      <c r="AE53" s="7"/>
      <c r="AF53" s="7"/>
      <c r="AG53" s="7"/>
      <c r="AH53" s="7"/>
    </row>
    <row r="54" spans="2:34" x14ac:dyDescent="0.3">
      <c r="B54" s="16" t="s">
        <v>61</v>
      </c>
      <c r="C54" s="26"/>
      <c r="D54" s="27">
        <f>+D45-D52</f>
        <v>0</v>
      </c>
      <c r="E54" s="27">
        <f t="shared" ref="E54:H54" si="8">+E45-E52</f>
        <v>0</v>
      </c>
      <c r="F54" s="27">
        <f t="shared" si="8"/>
        <v>0</v>
      </c>
      <c r="G54" s="27">
        <f t="shared" si="8"/>
        <v>0</v>
      </c>
      <c r="H54" s="27">
        <f t="shared" si="8"/>
        <v>0</v>
      </c>
      <c r="Q54" s="6"/>
      <c r="R54" s="6"/>
      <c r="AD54" s="7"/>
      <c r="AE54" s="7"/>
      <c r="AF54" s="7"/>
      <c r="AG54" s="7"/>
      <c r="AH54" s="7"/>
    </row>
    <row r="55" spans="2:34" x14ac:dyDescent="0.3">
      <c r="B55" s="26"/>
      <c r="C55" s="26"/>
      <c r="D55" s="26"/>
      <c r="E55" s="26"/>
      <c r="F55" s="26"/>
      <c r="G55" s="26"/>
      <c r="H55" s="26"/>
      <c r="Q55" s="1"/>
      <c r="R55" s="6"/>
      <c r="AD55" s="7"/>
      <c r="AE55" s="7"/>
      <c r="AF55" s="7"/>
      <c r="AG55" s="7"/>
      <c r="AH55" s="7"/>
    </row>
    <row r="56" spans="2:34" ht="15.6" x14ac:dyDescent="0.3">
      <c r="B56" s="14" t="s">
        <v>81</v>
      </c>
      <c r="C56" s="14"/>
      <c r="D56" s="14"/>
      <c r="E56" s="14"/>
      <c r="F56" s="14"/>
      <c r="G56" s="14"/>
      <c r="H56" s="14"/>
      <c r="I56" s="14"/>
      <c r="J56" s="14"/>
      <c r="K56" s="14"/>
      <c r="L56" s="14"/>
      <c r="Q56" s="1"/>
      <c r="R56" s="6"/>
      <c r="AD56" s="7"/>
      <c r="AE56" s="7"/>
      <c r="AF56" s="7"/>
      <c r="AG56" s="7"/>
      <c r="AH56" s="7"/>
    </row>
    <row r="57" spans="2:34" x14ac:dyDescent="0.3">
      <c r="B57" s="9"/>
      <c r="C57" s="9"/>
      <c r="D57" s="38">
        <v>44926</v>
      </c>
      <c r="E57" s="38">
        <v>45291</v>
      </c>
      <c r="F57" s="38">
        <v>45517</v>
      </c>
      <c r="G57" s="38">
        <v>46022</v>
      </c>
      <c r="H57" s="38">
        <v>46387</v>
      </c>
      <c r="Q57" s="1"/>
      <c r="R57" s="6"/>
      <c r="AD57" s="7"/>
      <c r="AE57" s="7"/>
      <c r="AF57" s="7"/>
      <c r="AG57" s="7"/>
      <c r="AH57" s="7"/>
    </row>
    <row r="58" spans="2:34" ht="15" thickBot="1" x14ac:dyDescent="0.35">
      <c r="D58" s="17" t="str">
        <f>+D35</f>
        <v>Année -2 (2022)</v>
      </c>
      <c r="E58" s="17" t="str">
        <f t="shared" ref="E58:H58" si="9">+E35</f>
        <v>Année -1 (2023)</v>
      </c>
      <c r="F58" s="17" t="str">
        <f t="shared" si="9"/>
        <v>Actuel (2024)</v>
      </c>
      <c r="G58" s="17" t="str">
        <f t="shared" si="9"/>
        <v>Année +1 (2025)</v>
      </c>
      <c r="H58" s="17" t="str">
        <f t="shared" si="9"/>
        <v>Année +2 (2026)</v>
      </c>
      <c r="Q58" s="1"/>
      <c r="R58" s="6"/>
      <c r="AD58" s="7"/>
      <c r="AE58" s="7"/>
      <c r="AF58" s="7"/>
      <c r="AG58" s="7"/>
      <c r="AH58" s="7"/>
    </row>
    <row r="59" spans="2:34" x14ac:dyDescent="0.3">
      <c r="B59" s="9" t="s">
        <v>82</v>
      </c>
      <c r="D59" s="19"/>
      <c r="E59" s="19"/>
      <c r="F59" s="20"/>
      <c r="G59" s="20"/>
      <c r="H59" s="20"/>
      <c r="Q59" s="1"/>
      <c r="R59" s="6"/>
      <c r="AD59" s="7"/>
      <c r="AE59" s="7"/>
      <c r="AF59" s="7"/>
      <c r="AG59" s="7"/>
      <c r="AH59" s="7"/>
    </row>
    <row r="60" spans="2:34" x14ac:dyDescent="0.3">
      <c r="B60" s="9" t="s">
        <v>62</v>
      </c>
      <c r="D60" s="19"/>
      <c r="E60" s="19"/>
      <c r="F60" s="20"/>
      <c r="G60" s="20"/>
      <c r="H60" s="20"/>
      <c r="Q60" s="1"/>
      <c r="R60" s="6"/>
      <c r="AD60" s="7"/>
      <c r="AE60" s="7"/>
      <c r="AF60" s="7"/>
      <c r="AG60" s="7"/>
      <c r="AH60" s="7"/>
    </row>
    <row r="61" spans="2:34" x14ac:dyDescent="0.3">
      <c r="B61" s="9" t="s">
        <v>63</v>
      </c>
      <c r="D61" s="19"/>
      <c r="E61" s="19"/>
      <c r="F61" s="20"/>
      <c r="G61" s="20"/>
      <c r="H61" s="20"/>
      <c r="Q61" s="1"/>
      <c r="R61" s="6"/>
      <c r="AD61" s="7"/>
      <c r="AE61" s="7"/>
      <c r="AF61" s="7"/>
      <c r="AG61" s="7"/>
      <c r="AH61" s="7"/>
    </row>
    <row r="62" spans="2:34" x14ac:dyDescent="0.3">
      <c r="B62" s="9" t="s">
        <v>64</v>
      </c>
      <c r="D62" s="19"/>
      <c r="E62" s="19"/>
      <c r="F62" s="20"/>
      <c r="G62" s="20"/>
      <c r="H62" s="20"/>
      <c r="Q62" s="1"/>
      <c r="R62" s="6"/>
      <c r="AD62" s="7"/>
      <c r="AE62" s="7"/>
      <c r="AF62" s="7"/>
      <c r="AG62" s="7"/>
      <c r="AH62" s="7"/>
    </row>
    <row r="63" spans="2:34" x14ac:dyDescent="0.3">
      <c r="B63" s="9" t="s">
        <v>65</v>
      </c>
      <c r="D63" s="19"/>
      <c r="E63" s="19"/>
      <c r="F63" s="20"/>
      <c r="G63" s="20"/>
      <c r="H63" s="20"/>
      <c r="Q63" s="1"/>
      <c r="R63" s="6"/>
      <c r="AD63" s="7"/>
      <c r="AE63" s="7"/>
      <c r="AF63" s="7"/>
      <c r="AG63" s="7"/>
      <c r="AH63" s="7"/>
    </row>
    <row r="64" spans="2:34" x14ac:dyDescent="0.3">
      <c r="B64" s="41" t="s">
        <v>94</v>
      </c>
      <c r="D64" s="19"/>
      <c r="E64" s="19"/>
      <c r="F64" s="20"/>
      <c r="G64" s="20"/>
      <c r="H64" s="20"/>
      <c r="Q64" s="1"/>
      <c r="R64" s="6"/>
      <c r="AD64" s="7"/>
      <c r="AE64" s="7"/>
      <c r="AF64" s="7"/>
      <c r="AG64" s="7"/>
      <c r="AH64" s="7"/>
    </row>
    <row r="65" spans="2:34" x14ac:dyDescent="0.3">
      <c r="B65" s="41" t="s">
        <v>93</v>
      </c>
      <c r="D65" s="19"/>
      <c r="E65" s="19"/>
      <c r="F65" s="20"/>
      <c r="G65" s="20"/>
      <c r="H65" s="20"/>
      <c r="Q65" s="1"/>
      <c r="R65" s="6"/>
      <c r="AD65" s="7"/>
      <c r="AE65" s="7"/>
      <c r="AF65" s="7"/>
      <c r="AG65" s="7"/>
      <c r="AH65" s="7"/>
    </row>
    <row r="66" spans="2:34" x14ac:dyDescent="0.3">
      <c r="B66" s="41" t="s">
        <v>88</v>
      </c>
      <c r="D66" s="19"/>
      <c r="E66" s="19"/>
      <c r="F66" s="20"/>
      <c r="G66" s="20"/>
      <c r="H66" s="20"/>
      <c r="Q66" s="1"/>
      <c r="R66" s="6"/>
      <c r="AD66" s="7"/>
      <c r="AE66" s="7"/>
      <c r="AF66" s="7"/>
      <c r="AG66" s="7"/>
      <c r="AH66" s="7"/>
    </row>
    <row r="67" spans="2:34" x14ac:dyDescent="0.3">
      <c r="B67" s="41" t="s">
        <v>89</v>
      </c>
      <c r="D67" s="19"/>
      <c r="E67" s="19"/>
      <c r="F67" s="20"/>
      <c r="G67" s="20"/>
      <c r="H67" s="20"/>
      <c r="Q67" s="1"/>
      <c r="R67" s="6"/>
      <c r="AD67" s="7"/>
      <c r="AE67" s="7"/>
      <c r="AF67" s="7"/>
      <c r="AG67" s="7"/>
      <c r="AH67" s="7"/>
    </row>
    <row r="68" spans="2:34" x14ac:dyDescent="0.3">
      <c r="B68" s="41" t="s">
        <v>90</v>
      </c>
      <c r="D68" s="19"/>
      <c r="E68" s="19"/>
      <c r="F68" s="20"/>
      <c r="G68" s="20"/>
      <c r="H68" s="20"/>
      <c r="Q68" s="1"/>
      <c r="R68" s="6"/>
      <c r="AD68" s="7"/>
      <c r="AE68" s="7"/>
      <c r="AF68" s="7"/>
      <c r="AG68" s="7"/>
      <c r="AH68" s="7"/>
    </row>
    <row r="69" spans="2:34" x14ac:dyDescent="0.3">
      <c r="B69" s="41" t="s">
        <v>91</v>
      </c>
      <c r="D69" s="19"/>
      <c r="E69" s="19"/>
      <c r="F69" s="20"/>
      <c r="G69" s="20"/>
      <c r="H69" s="20"/>
      <c r="Q69" s="1"/>
      <c r="R69" s="6"/>
      <c r="AD69" s="7"/>
      <c r="AE69" s="7"/>
      <c r="AF69" s="7"/>
      <c r="AG69" s="7"/>
      <c r="AH69" s="7"/>
    </row>
    <row r="70" spans="2:34" x14ac:dyDescent="0.3">
      <c r="B70" s="9" t="s">
        <v>66</v>
      </c>
      <c r="D70" s="19"/>
      <c r="E70" s="19"/>
      <c r="F70" s="20"/>
      <c r="G70" s="20"/>
      <c r="H70" s="20"/>
      <c r="Q70" s="1"/>
      <c r="R70" s="6"/>
      <c r="AD70" s="7"/>
      <c r="AE70" s="7"/>
      <c r="AF70" s="7"/>
      <c r="AG70" s="7"/>
      <c r="AH70" s="7"/>
    </row>
    <row r="71" spans="2:34" x14ac:dyDescent="0.3">
      <c r="B71" s="41" t="s">
        <v>83</v>
      </c>
      <c r="D71" s="19"/>
      <c r="E71" s="19"/>
      <c r="F71" s="20"/>
      <c r="G71" s="20"/>
      <c r="H71" s="20"/>
      <c r="Q71" s="1"/>
      <c r="R71" s="6"/>
      <c r="AD71" s="7"/>
      <c r="AE71" s="7"/>
      <c r="AF71" s="7"/>
      <c r="AG71" s="7"/>
      <c r="AH71" s="7"/>
    </row>
    <row r="72" spans="2:34" x14ac:dyDescent="0.3">
      <c r="B72" s="41" t="s">
        <v>92</v>
      </c>
      <c r="D72" s="19"/>
      <c r="E72" s="19"/>
      <c r="F72" s="20"/>
      <c r="G72" s="20"/>
      <c r="H72" s="20"/>
      <c r="Q72" s="1"/>
      <c r="R72" s="6"/>
      <c r="AD72" s="7"/>
      <c r="AE72" s="7"/>
      <c r="AF72" s="7"/>
      <c r="AG72" s="7"/>
      <c r="AH72" s="7"/>
    </row>
    <row r="73" spans="2:34" x14ac:dyDescent="0.3">
      <c r="B73" s="41" t="s">
        <v>87</v>
      </c>
      <c r="D73" s="19"/>
      <c r="E73" s="19"/>
      <c r="F73" s="20"/>
      <c r="G73" s="20"/>
      <c r="H73" s="20"/>
      <c r="Q73" s="1"/>
      <c r="R73" s="6"/>
      <c r="AD73" s="7"/>
      <c r="AE73" s="7"/>
      <c r="AF73" s="7"/>
      <c r="AG73" s="7"/>
      <c r="AH73" s="7"/>
    </row>
    <row r="74" spans="2:34" x14ac:dyDescent="0.3">
      <c r="B74" s="44" t="s">
        <v>84</v>
      </c>
      <c r="D74" s="22">
        <f>+SUM(D59:D63)-SUM(D64:D68)-D69+D70+D71-D72+D73</f>
        <v>0</v>
      </c>
      <c r="E74" s="22">
        <f t="shared" ref="E74:H74" si="10">+SUM(E59:E63)-SUM(E64:E68)-E69+E70+E71-E72+E73</f>
        <v>0</v>
      </c>
      <c r="F74" s="22">
        <f t="shared" si="10"/>
        <v>0</v>
      </c>
      <c r="G74" s="22">
        <f t="shared" si="10"/>
        <v>0</v>
      </c>
      <c r="H74" s="22">
        <f t="shared" si="10"/>
        <v>0</v>
      </c>
      <c r="Q74" s="1"/>
      <c r="R74" s="6"/>
      <c r="AD74" s="7"/>
      <c r="AE74" s="7"/>
      <c r="AF74" s="7"/>
      <c r="AG74" s="7"/>
      <c r="AH74" s="7"/>
    </row>
    <row r="75" spans="2:34" x14ac:dyDescent="0.3">
      <c r="B75" s="26"/>
      <c r="C75" s="26"/>
      <c r="D75" s="26"/>
      <c r="E75" s="26"/>
      <c r="F75" s="26"/>
      <c r="G75" s="26"/>
      <c r="H75" s="26"/>
      <c r="Q75" s="1"/>
      <c r="R75" s="6"/>
      <c r="AD75" s="7"/>
      <c r="AE75" s="7"/>
      <c r="AF75" s="7"/>
      <c r="AG75" s="7"/>
      <c r="AH75" s="7"/>
    </row>
    <row r="76" spans="2:34" x14ac:dyDescent="0.3">
      <c r="B76" s="9" t="s">
        <v>67</v>
      </c>
      <c r="C76" s="26"/>
      <c r="D76" s="31" cm="1">
        <f t="array" aca="1" ref="D76" ca="1">IFERROR(IF($D$7="USD","1.00",1/_xlfn.STOCKHISTORY(CONCATENATE($D$7,"/USD"),D57, D57,2,0,1,1)),"")</f>
        <v>6.0386473429951695E-2</v>
      </c>
      <c r="E76" s="31" cm="1">
        <f t="array" aca="1" ref="E76" ca="1">IFERROR(IF($D$7="USD","1.00",1/_xlfn.STOCKHISTORY(CONCATENATE($D$7,"/USD"),E57, E57,2,0,1,1)),"")</f>
        <v>1.8375597206909223E-2</v>
      </c>
      <c r="F76" s="31" cm="1">
        <f t="array" aca="1" ref="F76" ca="1">IFERROR(IF($D$7="USD","1.00",1/_xlfn.STOCKHISTORY(CONCATENATE($D$7,"/USD"),F57, F57,2,0,1,1)),"")</f>
        <v>8.4480865084058457E-3</v>
      </c>
      <c r="G76" s="31">
        <f ca="1">IFERROR(_xlfn.FORECAST.LINEAR(G57,D76:F76,D57:F57),1)</f>
        <v>-4.1255309392004946E-2</v>
      </c>
      <c r="H76" s="31">
        <f ca="1">IFERROR(_xlfn.FORECAST.LINEAR(H57,D76:G76,D57:G57),1)</f>
        <v>-7.4276866485601722E-2</v>
      </c>
      <c r="AD76" s="7"/>
      <c r="AE76" s="7"/>
      <c r="AF76" s="7"/>
      <c r="AG76" s="7"/>
      <c r="AH76" s="7"/>
    </row>
    <row r="77" spans="2:34" x14ac:dyDescent="0.3">
      <c r="B77" s="26"/>
      <c r="C77" s="26"/>
      <c r="D77" s="30"/>
      <c r="E77" s="30"/>
      <c r="F77" s="30"/>
      <c r="G77" s="30"/>
      <c r="H77" s="30"/>
      <c r="Q77" s="6"/>
      <c r="R77" s="6"/>
      <c r="AD77" s="7"/>
      <c r="AE77" s="7"/>
      <c r="AF77" s="7"/>
      <c r="AG77" s="7"/>
      <c r="AH77" s="7"/>
    </row>
    <row r="78" spans="2:34" x14ac:dyDescent="0.3">
      <c r="B78" s="26"/>
      <c r="C78" s="26"/>
      <c r="D78" s="26"/>
      <c r="E78" s="26"/>
      <c r="F78" s="26"/>
      <c r="G78" s="26"/>
      <c r="H78" s="26"/>
      <c r="Q78" s="6"/>
      <c r="R78" s="6"/>
    </row>
    <row r="79" spans="2:34" ht="15.6" x14ac:dyDescent="0.3">
      <c r="B79" s="14" t="s">
        <v>68</v>
      </c>
      <c r="C79" s="14"/>
      <c r="D79" s="14"/>
      <c r="E79" s="14"/>
      <c r="F79" s="14"/>
      <c r="G79" s="14"/>
      <c r="H79" s="14"/>
      <c r="I79" s="14"/>
      <c r="J79" s="14"/>
      <c r="K79" s="14"/>
      <c r="L79" s="14"/>
    </row>
    <row r="80" spans="2:34" x14ac:dyDescent="0.3"/>
    <row r="81" spans="2:18" ht="15" thickBot="1" x14ac:dyDescent="0.35">
      <c r="B81" s="9"/>
      <c r="C81" s="9"/>
      <c r="D81" s="28" t="str">
        <f>+D13</f>
        <v>Année -2 (2022)</v>
      </c>
      <c r="E81" s="28" t="str">
        <f t="shared" ref="E81:H81" si="11">+E13</f>
        <v>Année -1 (2023)</v>
      </c>
      <c r="F81" s="28" t="str">
        <f t="shared" si="11"/>
        <v>Actuel (2024)</v>
      </c>
      <c r="G81" s="28" t="str">
        <f t="shared" si="11"/>
        <v>Année +1 (2025)</v>
      </c>
      <c r="H81" s="28" t="str">
        <f t="shared" si="11"/>
        <v>Année +2 (2026)</v>
      </c>
      <c r="Q81" s="1"/>
      <c r="R81" s="6"/>
    </row>
    <row r="82" spans="2:18" x14ac:dyDescent="0.3">
      <c r="B82" s="9" t="s">
        <v>69</v>
      </c>
      <c r="C82" s="9"/>
      <c r="D82" s="29"/>
      <c r="E82" s="29" t="str">
        <f>++IFERROR(E19/D19-1,"")</f>
        <v/>
      </c>
      <c r="F82" s="29" t="str">
        <f>++IFERROR(F19/E19-1,"")</f>
        <v/>
      </c>
      <c r="G82" s="29" t="str">
        <f>++IFERROR(G19/F19-1,"")</f>
        <v/>
      </c>
      <c r="H82" s="29" t="str">
        <f>++IFERROR(H19/G19-1,"")</f>
        <v/>
      </c>
    </row>
    <row r="83" spans="2:18" x14ac:dyDescent="0.3">
      <c r="B83" s="9" t="s">
        <v>70</v>
      </c>
      <c r="C83" s="9"/>
      <c r="D83" s="29" t="str">
        <f>+IFERROR(D30/D19,"")</f>
        <v/>
      </c>
      <c r="E83" s="29" t="str">
        <f>+IFERROR(E30/E19,"")</f>
        <v/>
      </c>
      <c r="F83" s="29" t="str">
        <f>+IFERROR(F30/F19,"")</f>
        <v/>
      </c>
      <c r="G83" s="29" t="str">
        <f>+IFERROR(G30/G19,"")</f>
        <v/>
      </c>
      <c r="H83" s="29" t="str">
        <f>+IFERROR(H30/H19,"")</f>
        <v/>
      </c>
    </row>
    <row r="84" spans="2:18" x14ac:dyDescent="0.3">
      <c r="B84" s="9" t="s">
        <v>71</v>
      </c>
      <c r="C84" s="9"/>
      <c r="D84" s="29" t="str">
        <f>+IFERROR(D30/D46,"")</f>
        <v/>
      </c>
      <c r="E84" s="29" t="str">
        <f>+IFERROR(E30/E46,"")</f>
        <v/>
      </c>
      <c r="F84" s="29" t="str">
        <f>+IFERROR(F30/F46,"")</f>
        <v/>
      </c>
      <c r="G84" s="29" t="str">
        <f>+IFERROR(G30/G46,"")</f>
        <v/>
      </c>
      <c r="H84" s="29" t="str">
        <f>+IFERROR(H30/H46,"")</f>
        <v/>
      </c>
    </row>
    <row r="85" spans="2:18" x14ac:dyDescent="0.3">
      <c r="B85" s="9" t="s">
        <v>72</v>
      </c>
      <c r="C85" s="9"/>
      <c r="D85" s="29" t="str">
        <f>+IFERROR(D46/SUM(D48:D49),"")</f>
        <v/>
      </c>
      <c r="E85" s="29" t="str">
        <f t="shared" ref="E85:H85" si="12">+IFERROR(E46/SUM(E48:E49),"")</f>
        <v/>
      </c>
      <c r="F85" s="29" t="str">
        <f t="shared" si="12"/>
        <v/>
      </c>
      <c r="G85" s="29" t="str">
        <f t="shared" si="12"/>
        <v/>
      </c>
      <c r="H85" s="29" t="str">
        <f t="shared" si="12"/>
        <v/>
      </c>
    </row>
    <row r="86" spans="2:18" x14ac:dyDescent="0.3">
      <c r="B86" s="9"/>
      <c r="C86" s="9"/>
    </row>
    <row r="87" spans="2:18" x14ac:dyDescent="0.3"/>
    <row r="88" spans="2:18" x14ac:dyDescent="0.3"/>
    <row r="89" spans="2:18" x14ac:dyDescent="0.3"/>
    <row r="90" spans="2:18" x14ac:dyDescent="0.3"/>
  </sheetData>
  <conditionalFormatting sqref="D28:H28">
    <cfRule type="cellIs" dxfId="14" priority="12" operator="lessThan">
      <formula>0</formula>
    </cfRule>
  </conditionalFormatting>
  <conditionalFormatting sqref="D30:H31">
    <cfRule type="cellIs" dxfId="13" priority="11" operator="lessThan">
      <formula>0</formula>
    </cfRule>
  </conditionalFormatting>
  <conditionalFormatting sqref="D45:H45">
    <cfRule type="cellIs" dxfId="12" priority="8" operator="lessThan">
      <formula>0</formula>
    </cfRule>
  </conditionalFormatting>
  <conditionalFormatting sqref="D52:H54">
    <cfRule type="cellIs" dxfId="11" priority="7" operator="lessThan">
      <formula>0</formula>
    </cfRule>
  </conditionalFormatting>
  <conditionalFormatting sqref="D54:H54">
    <cfRule type="cellIs" dxfId="10" priority="16" operator="greaterThan">
      <formula>0</formula>
    </cfRule>
  </conditionalFormatting>
  <conditionalFormatting sqref="D74:H74">
    <cfRule type="cellIs" dxfId="9" priority="5" operator="lessThan">
      <formula>0</formula>
    </cfRule>
  </conditionalFormatting>
  <conditionalFormatting sqref="D76:H76">
    <cfRule type="cellIs" dxfId="8" priority="1" operator="lessThan">
      <formula>0</formula>
    </cfRule>
  </conditionalFormatting>
  <conditionalFormatting sqref="D82:H85">
    <cfRule type="cellIs" dxfId="7" priority="2" operator="lessThan">
      <formula>0</formula>
    </cfRule>
  </conditionalFormatting>
  <dataValidations count="2">
    <dataValidation type="list" showInputMessage="1" showErrorMessage="1" sqref="D7" xr:uid="{A5D4BC5C-3F2D-49FC-BF55-672D90A0058A}">
      <formula1>$Q$9:$Q$20</formula1>
    </dataValidation>
    <dataValidation type="list" showInputMessage="1" showErrorMessage="1" sqref="D5" xr:uid="{7D52F5C4-D478-46EF-A523-9DA94F42B51D}">
      <formula1>$O$9:$O$34</formula1>
    </dataValidation>
  </dataValidations>
  <pageMargins left="0.7" right="0.7" top="0.75" bottom="0.75" header="0.3" footer="0.3"/>
  <pageSetup paperSize="9" scale="49" fitToHeight="0" orientation="portrait" horizontalDpi="300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42FFB-0464-454B-A5D7-C7C7713D3871}">
  <dimension ref="A1:AAF86"/>
  <sheetViews>
    <sheetView showGridLines="0" zoomScaleNormal="100" workbookViewId="0">
      <selection activeCell="D3" sqref="D3"/>
    </sheetView>
  </sheetViews>
  <sheetFormatPr baseColWidth="10" defaultColWidth="0" defaultRowHeight="14.4" zeroHeight="1" x14ac:dyDescent="0.3"/>
  <cols>
    <col min="1" max="1" width="8.77734375" style="8" customWidth="1"/>
    <col min="2" max="2" width="51.33203125" style="8" customWidth="1"/>
    <col min="3" max="3" width="5.6640625" style="8" customWidth="1"/>
    <col min="4" max="8" width="17.44140625" style="8" customWidth="1"/>
    <col min="9" max="12" width="8.77734375" style="7" customWidth="1"/>
    <col min="13" max="19" width="8.77734375" style="7" hidden="1" customWidth="1"/>
    <col min="20" max="16384" width="8.77734375" style="8" hidden="1"/>
  </cols>
  <sheetData>
    <row r="1" spans="2:708" s="6" customFormat="1" ht="40.950000000000003" customHeight="1" x14ac:dyDescent="0.3">
      <c r="B1" s="2" t="str">
        <f>+'États financiers'!B1</f>
        <v>États financiers</v>
      </c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5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5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5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5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5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5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5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5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5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5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5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5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5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5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5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5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5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</row>
    <row r="2" spans="2:708" s="6" customFormat="1" x14ac:dyDescent="0.3"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</row>
    <row r="3" spans="2:708" x14ac:dyDescent="0.3">
      <c r="B3" s="9" t="str">
        <f>+'États financiers'!B3</f>
        <v>Nom de l'entreprise</v>
      </c>
      <c r="C3" s="9"/>
      <c r="D3" s="36" t="str">
        <f>+IF('États financiers'!D3&lt;&gt;"",'États financiers'!D3,"")</f>
        <v/>
      </c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</row>
    <row r="4" spans="2:708" x14ac:dyDescent="0.3">
      <c r="B4" s="9" t="str">
        <f>+'États financiers'!B4</f>
        <v>Numéro d'identification de l'AMI (EOI)</v>
      </c>
      <c r="C4" s="9"/>
      <c r="D4" s="36" t="str">
        <f>+IF('États financiers'!D4&lt;&gt;"",'États financiers'!D4,"")</f>
        <v/>
      </c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2:708" x14ac:dyDescent="0.3">
      <c r="B5" s="9" t="str">
        <f>+'États financiers'!B5</f>
        <v>Pays</v>
      </c>
      <c r="C5" s="9"/>
      <c r="D5" s="36" t="str">
        <f>+IF('États financiers'!D5&lt;&gt;"",'États financiers'!D5,"")</f>
        <v/>
      </c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</row>
    <row r="6" spans="2:708" x14ac:dyDescent="0.3">
      <c r="B6" s="9" t="str">
        <f>+'États financiers'!B6</f>
        <v>Date</v>
      </c>
      <c r="C6" s="9"/>
      <c r="D6" s="37" t="str">
        <f>+IF('États financiers'!D6&lt;&gt;"",'États financiers'!D6,"")</f>
        <v/>
      </c>
      <c r="F6" s="11"/>
      <c r="G6" s="11"/>
      <c r="H6" s="11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</row>
    <row r="7" spans="2:708" x14ac:dyDescent="0.3">
      <c r="B7" s="9" t="str">
        <f>+'États financiers'!B7</f>
        <v>Monnaie</v>
      </c>
      <c r="C7" s="9"/>
      <c r="D7" s="36" t="str">
        <f>+IF('États financiers'!D7&lt;&gt;"",'États financiers'!D7,"")</f>
        <v/>
      </c>
      <c r="O7" s="13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</row>
    <row r="8" spans="2:708" x14ac:dyDescent="0.3">
      <c r="B8" s="9"/>
      <c r="C8" s="9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</row>
    <row r="9" spans="2:708" ht="15.6" x14ac:dyDescent="0.3">
      <c r="B9" s="14" t="str">
        <f>+'États financiers'!B9</f>
        <v>Compte de résultats</v>
      </c>
      <c r="C9" s="14"/>
      <c r="D9" s="14"/>
      <c r="E9" s="14"/>
      <c r="F9" s="14"/>
      <c r="G9" s="14"/>
      <c r="H9" s="14"/>
      <c r="I9" s="14"/>
      <c r="J9" s="14"/>
      <c r="K9" s="14"/>
      <c r="L9" s="14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</row>
    <row r="10" spans="2:708" x14ac:dyDescent="0.3">
      <c r="C10" s="9"/>
      <c r="M10" s="15"/>
      <c r="N10" s="15"/>
      <c r="S10" s="15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</row>
    <row r="11" spans="2:708" x14ac:dyDescent="0.3">
      <c r="B11" s="16" t="str">
        <f>+'États financiers'!B11</f>
        <v>Choisissez une monnaie.</v>
      </c>
      <c r="C11" s="9"/>
      <c r="M11" s="15"/>
      <c r="N11" s="15"/>
      <c r="S11" s="15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</row>
    <row r="12" spans="2:708" x14ac:dyDescent="0.3">
      <c r="M12" s="15"/>
      <c r="N12" s="15"/>
      <c r="S12" s="15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</row>
    <row r="13" spans="2:708" ht="15" thickBot="1" x14ac:dyDescent="0.35">
      <c r="D13" s="17" t="s">
        <v>42</v>
      </c>
      <c r="E13" s="17" t="s">
        <v>43</v>
      </c>
      <c r="F13" s="17" t="s">
        <v>44</v>
      </c>
      <c r="G13" s="17" t="s">
        <v>45</v>
      </c>
      <c r="H13" s="17" t="s">
        <v>46</v>
      </c>
      <c r="M13" s="15"/>
      <c r="N13" s="15"/>
      <c r="O13" s="7" t="s">
        <v>8</v>
      </c>
      <c r="Q13" s="6" t="s">
        <v>1</v>
      </c>
      <c r="R13" s="6"/>
      <c r="S13" s="15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</row>
    <row r="14" spans="2:708" x14ac:dyDescent="0.3">
      <c r="B14" s="9" t="str">
        <f>+'États financiers'!B14</f>
        <v>Vente de produits solaires hors réseau</v>
      </c>
      <c r="D14" s="35">
        <f ca="1">+IFERROR('États financiers'!D14/'États financiers'!D$76,"")</f>
        <v>0</v>
      </c>
      <c r="E14" s="35">
        <f ca="1">+IFERROR('États financiers'!E14/'États financiers'!E$76,"")</f>
        <v>0</v>
      </c>
      <c r="F14" s="35">
        <f ca="1">+IFERROR('États financiers'!F14/'États financiers'!F$76,"")</f>
        <v>0</v>
      </c>
      <c r="G14" s="35">
        <f ca="1">+IFERROR('États financiers'!G14/'États financiers'!G$76,"")</f>
        <v>0</v>
      </c>
      <c r="H14" s="35">
        <f ca="1">+IFERROR('États financiers'!H14/'États financiers'!H$76,"")</f>
        <v>0</v>
      </c>
      <c r="M14" s="15"/>
      <c r="N14" s="15"/>
      <c r="O14" s="7" t="s">
        <v>9</v>
      </c>
      <c r="Q14" s="6" t="s">
        <v>2</v>
      </c>
      <c r="R14" s="6"/>
      <c r="S14" s="15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708" x14ac:dyDescent="0.3">
      <c r="B15" s="9" t="str">
        <f>+'États financiers'!B15</f>
        <v>Autres ventes d'énergie solaire</v>
      </c>
      <c r="D15" s="35">
        <f ca="1">+IFERROR('États financiers'!D15/'États financiers'!D$76,"")</f>
        <v>0</v>
      </c>
      <c r="E15" s="35">
        <f ca="1">+IFERROR('États financiers'!E15/'États financiers'!E$76,"")</f>
        <v>0</v>
      </c>
      <c r="F15" s="35">
        <f ca="1">+IFERROR('États financiers'!F15/'États financiers'!F$76,"")</f>
        <v>0</v>
      </c>
      <c r="G15" s="35">
        <f ca="1">+IFERROR('États financiers'!G15/'États financiers'!G$76,"")</f>
        <v>0</v>
      </c>
      <c r="H15" s="35">
        <f ca="1">+IFERROR('États financiers'!H15/'États financiers'!H$76,"")</f>
        <v>0</v>
      </c>
      <c r="M15" s="15"/>
      <c r="N15" s="15"/>
      <c r="O15" s="7" t="s">
        <v>10</v>
      </c>
      <c r="Q15" s="6" t="s">
        <v>3</v>
      </c>
      <c r="R15" s="6"/>
      <c r="S15" s="15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</row>
    <row r="16" spans="2:708" x14ac:dyDescent="0.3">
      <c r="B16" s="9" t="str">
        <f>+'États financiers'!B16</f>
        <v>Revenus provenant d'autres produits et services (non solaires)</v>
      </c>
      <c r="D16" s="35">
        <f ca="1">+IFERROR('États financiers'!D16/'États financiers'!D$76,"")</f>
        <v>0</v>
      </c>
      <c r="E16" s="35">
        <f ca="1">+IFERROR('États financiers'!E16/'États financiers'!E$76,"")</f>
        <v>0</v>
      </c>
      <c r="F16" s="35">
        <f ca="1">+IFERROR('États financiers'!F16/'États financiers'!F$76,"")</f>
        <v>0</v>
      </c>
      <c r="G16" s="35">
        <f ca="1">+IFERROR('États financiers'!G16/'États financiers'!G$76,"")</f>
        <v>0</v>
      </c>
      <c r="H16" s="35">
        <f ca="1">+IFERROR('États financiers'!H16/'États financiers'!H$76,"")</f>
        <v>0</v>
      </c>
      <c r="M16" s="15"/>
      <c r="N16" s="15"/>
      <c r="O16" s="7" t="s">
        <v>11</v>
      </c>
      <c r="Q16" s="6" t="s">
        <v>4</v>
      </c>
      <c r="R16" s="6"/>
      <c r="S16" s="15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2:34" x14ac:dyDescent="0.3">
      <c r="B17" s="9" t="str">
        <f>+'États financiers'!B17</f>
        <v>Subventions de fonctionnement reçues</v>
      </c>
      <c r="D17" s="35">
        <f ca="1">+IFERROR('États financiers'!D17/'États financiers'!D$76,"")</f>
        <v>0</v>
      </c>
      <c r="E17" s="35">
        <f ca="1">+IFERROR('États financiers'!E17/'États financiers'!E$76,"")</f>
        <v>0</v>
      </c>
      <c r="F17" s="35">
        <f ca="1">+IFERROR('États financiers'!F17/'États financiers'!F$76,"")</f>
        <v>0</v>
      </c>
      <c r="G17" s="35">
        <f ca="1">+IFERROR('États financiers'!G17/'États financiers'!G$76,"")</f>
        <v>0</v>
      </c>
      <c r="H17" s="35">
        <f ca="1">+IFERROR('États financiers'!H17/'États financiers'!H$76,"")</f>
        <v>0</v>
      </c>
      <c r="M17" s="15"/>
      <c r="N17" s="15"/>
      <c r="O17" s="7" t="s">
        <v>12</v>
      </c>
      <c r="Q17" s="6" t="s">
        <v>5</v>
      </c>
      <c r="R17" s="6"/>
      <c r="S17" s="15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</row>
    <row r="18" spans="2:34" x14ac:dyDescent="0.3">
      <c r="B18" s="9" t="str">
        <f>+'États financiers'!B18</f>
        <v>Autres revenus (le cas échéant)</v>
      </c>
      <c r="D18" s="35">
        <f ca="1">+IFERROR('États financiers'!D18/'États financiers'!D$76,"")</f>
        <v>0</v>
      </c>
      <c r="E18" s="35">
        <f ca="1">+IFERROR('États financiers'!E18/'États financiers'!E$76,"")</f>
        <v>0</v>
      </c>
      <c r="F18" s="35">
        <f ca="1">+IFERROR('États financiers'!F18/'États financiers'!F$76,"")</f>
        <v>0</v>
      </c>
      <c r="G18" s="35">
        <f ca="1">+IFERROR('États financiers'!G18/'États financiers'!G$76,"")</f>
        <v>0</v>
      </c>
      <c r="H18" s="35">
        <f ca="1">+IFERROR('États financiers'!H18/'États financiers'!H$76,"")</f>
        <v>0</v>
      </c>
      <c r="M18" s="15"/>
      <c r="N18" s="15"/>
      <c r="O18" s="7" t="s">
        <v>13</v>
      </c>
      <c r="Q18" s="1" t="s">
        <v>0</v>
      </c>
      <c r="R18" s="6"/>
      <c r="S18" s="15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</row>
    <row r="19" spans="2:34" x14ac:dyDescent="0.3">
      <c r="B19" s="25" t="str">
        <f>+'États financiers'!B19</f>
        <v>Revenu total</v>
      </c>
      <c r="D19" s="33">
        <f ca="1">+SUM(D14:D18)</f>
        <v>0</v>
      </c>
      <c r="E19" s="33">
        <f t="shared" ref="E19:H19" ca="1" si="0">+SUM(E14:E18)</f>
        <v>0</v>
      </c>
      <c r="F19" s="33">
        <f t="shared" ca="1" si="0"/>
        <v>0</v>
      </c>
      <c r="G19" s="33">
        <f t="shared" ca="1" si="0"/>
        <v>0</v>
      </c>
      <c r="H19" s="33">
        <f t="shared" ca="1" si="0"/>
        <v>0</v>
      </c>
      <c r="M19" s="15"/>
      <c r="N19" s="15"/>
      <c r="O19" s="7" t="s">
        <v>14</v>
      </c>
      <c r="Q19" s="6" t="s">
        <v>6</v>
      </c>
      <c r="R19" s="6"/>
      <c r="S19" s="15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</row>
    <row r="20" spans="2:34" x14ac:dyDescent="0.3">
      <c r="B20" s="9" t="str">
        <f>+'États financiers'!B20</f>
        <v>Coûts des produits solaires hors réseau</v>
      </c>
      <c r="D20" s="35">
        <f ca="1">+IFERROR('États financiers'!D20/'États financiers'!D$76,"")</f>
        <v>0</v>
      </c>
      <c r="E20" s="35">
        <f ca="1">+IFERROR('États financiers'!E20/'États financiers'!E$76,"")</f>
        <v>0</v>
      </c>
      <c r="F20" s="35">
        <f ca="1">+IFERROR('États financiers'!F20/'États financiers'!F$76,"")</f>
        <v>0</v>
      </c>
      <c r="G20" s="35">
        <f ca="1">+IFERROR('États financiers'!G20/'États financiers'!G$76,"")</f>
        <v>0</v>
      </c>
      <c r="H20" s="35">
        <f ca="1">+IFERROR('États financiers'!H20/'États financiers'!H$76,"")</f>
        <v>0</v>
      </c>
      <c r="M20" s="15"/>
      <c r="N20" s="15"/>
      <c r="O20" s="7" t="s">
        <v>15</v>
      </c>
      <c r="Q20" s="6"/>
      <c r="R20" s="6"/>
      <c r="S20" s="15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</row>
    <row r="21" spans="2:34" x14ac:dyDescent="0.3">
      <c r="B21" s="9" t="str">
        <f>+'États financiers'!B21</f>
        <v xml:space="preserve">Coûts pour les autres panneaux solaires </v>
      </c>
      <c r="D21" s="35">
        <f ca="1">+IFERROR('États financiers'!D21/'États financiers'!D$76,"")</f>
        <v>0</v>
      </c>
      <c r="E21" s="35">
        <f ca="1">+IFERROR('États financiers'!E21/'États financiers'!E$76,"")</f>
        <v>0</v>
      </c>
      <c r="F21" s="35">
        <f ca="1">+IFERROR('États financiers'!F21/'États financiers'!F$76,"")</f>
        <v>0</v>
      </c>
      <c r="G21" s="35">
        <f ca="1">+IFERROR('États financiers'!G21/'États financiers'!G$76,"")</f>
        <v>0</v>
      </c>
      <c r="H21" s="35">
        <f ca="1">+IFERROR('États financiers'!H21/'États financiers'!H$76,"")</f>
        <v>0</v>
      </c>
      <c r="M21" s="15"/>
      <c r="N21" s="15"/>
      <c r="O21" s="7" t="s">
        <v>16</v>
      </c>
      <c r="Q21" s="6"/>
      <c r="R21" s="6"/>
      <c r="S21" s="15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</row>
    <row r="22" spans="2:34" x14ac:dyDescent="0.3">
      <c r="B22" s="9" t="str">
        <f>+'États financiers'!B22</f>
        <v>Coûts des autres produits et services (non solaires)</v>
      </c>
      <c r="D22" s="35">
        <f ca="1">+IFERROR('États financiers'!D22/'États financiers'!D$76,"")</f>
        <v>0</v>
      </c>
      <c r="E22" s="35">
        <f ca="1">+IFERROR('États financiers'!E22/'États financiers'!E$76,"")</f>
        <v>0</v>
      </c>
      <c r="F22" s="35">
        <f ca="1">+IFERROR('États financiers'!F22/'États financiers'!F$76,"")</f>
        <v>0</v>
      </c>
      <c r="G22" s="35">
        <f ca="1">+IFERROR('États financiers'!G22/'États financiers'!G$76,"")</f>
        <v>0</v>
      </c>
      <c r="H22" s="35">
        <f ca="1">+IFERROR('États financiers'!H22/'États financiers'!H$76,"")</f>
        <v>0</v>
      </c>
      <c r="M22" s="15"/>
      <c r="N22" s="15"/>
      <c r="O22" s="7" t="s">
        <v>17</v>
      </c>
      <c r="Q22" s="6"/>
      <c r="R22" s="6"/>
      <c r="S22" s="15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</row>
    <row r="23" spans="2:34" x14ac:dyDescent="0.3">
      <c r="B23" s="9" t="str">
        <f>+'États financiers'!B23</f>
        <v>Personnel, ressources humaines</v>
      </c>
      <c r="D23" s="35">
        <f ca="1">+IFERROR('États financiers'!D23/'États financiers'!D$76,"")</f>
        <v>0</v>
      </c>
      <c r="E23" s="35">
        <f ca="1">+IFERROR('États financiers'!E23/'États financiers'!E$76,"")</f>
        <v>0</v>
      </c>
      <c r="F23" s="35">
        <f ca="1">+IFERROR('États financiers'!F23/'États financiers'!F$76,"")</f>
        <v>0</v>
      </c>
      <c r="G23" s="35">
        <f ca="1">+IFERROR('États financiers'!G23/'États financiers'!G$76,"")</f>
        <v>0</v>
      </c>
      <c r="H23" s="35">
        <f ca="1">+IFERROR('États financiers'!H23/'États financiers'!H$76,"")</f>
        <v>0</v>
      </c>
      <c r="M23" s="15"/>
      <c r="N23" s="15"/>
      <c r="O23" s="7" t="s">
        <v>18</v>
      </c>
      <c r="Q23" s="6"/>
      <c r="R23" s="6"/>
      <c r="S23" s="15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</row>
    <row r="24" spans="2:34" x14ac:dyDescent="0.3">
      <c r="B24" s="9" t="str">
        <f>+'États financiers'!B24</f>
        <v>Autres coûts d'exploitation</v>
      </c>
      <c r="D24" s="35">
        <f ca="1">+IFERROR('États financiers'!D24/'États financiers'!D$76,"")</f>
        <v>0</v>
      </c>
      <c r="E24" s="35">
        <f ca="1">+IFERROR('États financiers'!E24/'États financiers'!E$76,"")</f>
        <v>0</v>
      </c>
      <c r="F24" s="35">
        <f ca="1">+IFERROR('États financiers'!F24/'États financiers'!F$76,"")</f>
        <v>0</v>
      </c>
      <c r="G24" s="35">
        <f ca="1">+IFERROR('États financiers'!G24/'États financiers'!G$76,"")</f>
        <v>0</v>
      </c>
      <c r="H24" s="35">
        <f ca="1">+IFERROR('États financiers'!H24/'États financiers'!H$76,"")</f>
        <v>0</v>
      </c>
      <c r="M24" s="15"/>
      <c r="N24" s="15"/>
      <c r="O24" s="7" t="s">
        <v>19</v>
      </c>
      <c r="Q24" s="6"/>
      <c r="R24" s="6"/>
      <c r="S24" s="15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</row>
    <row r="25" spans="2:34" x14ac:dyDescent="0.3">
      <c r="B25" s="9" t="str">
        <f>+'États financiers'!B25</f>
        <v>Amortissement (dépréciation) des immobilisations</v>
      </c>
      <c r="D25" s="35">
        <f ca="1">+IFERROR('États financiers'!D25/'États financiers'!D$76,"")</f>
        <v>0</v>
      </c>
      <c r="E25" s="35">
        <f ca="1">+IFERROR('États financiers'!E25/'États financiers'!E$76,"")</f>
        <v>0</v>
      </c>
      <c r="F25" s="35">
        <f ca="1">+IFERROR('États financiers'!F25/'États financiers'!F$76,"")</f>
        <v>0</v>
      </c>
      <c r="G25" s="35">
        <f ca="1">+IFERROR('États financiers'!G25/'États financiers'!G$76,"")</f>
        <v>0</v>
      </c>
      <c r="H25" s="35">
        <f ca="1">+IFERROR('États financiers'!H25/'États financiers'!H$76,"")</f>
        <v>0</v>
      </c>
      <c r="M25" s="15"/>
      <c r="N25" s="15"/>
      <c r="O25" s="7" t="s">
        <v>20</v>
      </c>
      <c r="Q25" s="6"/>
      <c r="R25" s="6"/>
      <c r="S25" s="15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</row>
    <row r="26" spans="2:34" x14ac:dyDescent="0.3">
      <c r="B26" s="9" t="str">
        <f>+'États financiers'!B26</f>
        <v>Coûts non opérationnels et autres coûts (le cas échéant)</v>
      </c>
      <c r="D26" s="35">
        <f ca="1">+IFERROR('États financiers'!D26/'États financiers'!D$76,"")</f>
        <v>0</v>
      </c>
      <c r="E26" s="35">
        <f ca="1">+IFERROR('États financiers'!E26/'États financiers'!E$76,"")</f>
        <v>0</v>
      </c>
      <c r="F26" s="35">
        <f ca="1">+IFERROR('États financiers'!F26/'États financiers'!F$76,"")</f>
        <v>0</v>
      </c>
      <c r="G26" s="35">
        <f ca="1">+IFERROR('États financiers'!G26/'États financiers'!G$76,"")</f>
        <v>0</v>
      </c>
      <c r="H26" s="35">
        <f ca="1">+IFERROR('États financiers'!H26/'États financiers'!H$76,"")</f>
        <v>0</v>
      </c>
      <c r="M26" s="15"/>
      <c r="N26" s="15"/>
      <c r="Q26" s="6"/>
      <c r="R26" s="6"/>
      <c r="S26" s="15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</row>
    <row r="27" spans="2:34" x14ac:dyDescent="0.3">
      <c r="B27" s="25" t="str">
        <f>+'États financiers'!B27</f>
        <v>Coûts totaux</v>
      </c>
      <c r="D27" s="33">
        <f ca="1">+SUM(D20:D26)</f>
        <v>0</v>
      </c>
      <c r="E27" s="33">
        <f t="shared" ref="E27:H27" ca="1" si="1">+SUM(E20:E26)</f>
        <v>0</v>
      </c>
      <c r="F27" s="33">
        <f t="shared" ca="1" si="1"/>
        <v>0</v>
      </c>
      <c r="G27" s="33">
        <f t="shared" ca="1" si="1"/>
        <v>0</v>
      </c>
      <c r="H27" s="33">
        <f t="shared" ca="1" si="1"/>
        <v>0</v>
      </c>
      <c r="M27" s="15"/>
      <c r="N27" s="15"/>
      <c r="Q27" s="6"/>
      <c r="R27" s="6"/>
      <c r="S27" s="15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</row>
    <row r="28" spans="2:34" x14ac:dyDescent="0.3">
      <c r="B28" s="9" t="str">
        <f>+'États financiers'!B28</f>
        <v>Bénéfice/perte (avant impôts)</v>
      </c>
      <c r="C28" s="9"/>
      <c r="D28" s="33">
        <f ca="1">+D19-D27</f>
        <v>0</v>
      </c>
      <c r="E28" s="33">
        <f ca="1">+E19-E27</f>
        <v>0</v>
      </c>
      <c r="F28" s="33">
        <f ca="1">+F19-F27</f>
        <v>0</v>
      </c>
      <c r="G28" s="33">
        <f ca="1">+G19-G27</f>
        <v>0</v>
      </c>
      <c r="H28" s="33">
        <f ca="1">+H19-H27</f>
        <v>0</v>
      </c>
      <c r="M28" s="15"/>
      <c r="N28" s="15"/>
      <c r="Q28" s="6"/>
      <c r="R28" s="6"/>
      <c r="S28" s="15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</row>
    <row r="29" spans="2:34" x14ac:dyDescent="0.3">
      <c r="B29" s="9" t="str">
        <f>+'États financiers'!B29</f>
        <v>Impôts</v>
      </c>
      <c r="C29" s="9"/>
      <c r="D29" s="35">
        <f ca="1">+IFERROR('États financiers'!D29/'États financiers'!D$76,"")</f>
        <v>0</v>
      </c>
      <c r="E29" s="35">
        <f ca="1">+IFERROR('États financiers'!E29/'États financiers'!E$76,"")</f>
        <v>0</v>
      </c>
      <c r="F29" s="35">
        <f ca="1">+IFERROR('États financiers'!F29/'États financiers'!F$76,"")</f>
        <v>0</v>
      </c>
      <c r="G29" s="35">
        <f ca="1">+IFERROR('États financiers'!G29/'États financiers'!G$76,"")</f>
        <v>0</v>
      </c>
      <c r="H29" s="35">
        <f ca="1">+IFERROR('États financiers'!H29/'États financiers'!H$76,"")</f>
        <v>0</v>
      </c>
      <c r="M29" s="15"/>
      <c r="N29" s="15"/>
      <c r="Q29" s="6"/>
      <c r="R29" s="6"/>
      <c r="S29" s="15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</row>
    <row r="30" spans="2:34" ht="15" thickBot="1" x14ac:dyDescent="0.35">
      <c r="B30" s="25" t="str">
        <f>+'États financiers'!B30</f>
        <v>Résultat net (après impôts)</v>
      </c>
      <c r="C30" s="9"/>
      <c r="D30" s="34">
        <f ca="1">+IFERROR(D28-D29,"")</f>
        <v>0</v>
      </c>
      <c r="E30" s="34">
        <f t="shared" ref="E30:H30" ca="1" si="2">+IFERROR(E28-E29,"")</f>
        <v>0</v>
      </c>
      <c r="F30" s="34">
        <f t="shared" ca="1" si="2"/>
        <v>0</v>
      </c>
      <c r="G30" s="34">
        <f t="shared" ca="1" si="2"/>
        <v>0</v>
      </c>
      <c r="H30" s="34">
        <f t="shared" ca="1" si="2"/>
        <v>0</v>
      </c>
      <c r="Q30" s="6"/>
      <c r="R30" s="6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</row>
    <row r="31" spans="2:34" ht="15" thickTop="1" x14ac:dyDescent="0.3">
      <c r="B31" s="9"/>
      <c r="D31" s="24"/>
      <c r="E31" s="24"/>
      <c r="F31" s="24"/>
      <c r="G31" s="24"/>
      <c r="H31" s="24"/>
      <c r="Q31" s="6"/>
      <c r="R31" s="6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</row>
    <row r="32" spans="2:34" x14ac:dyDescent="0.3">
      <c r="C32" s="9"/>
      <c r="R32" s="6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</row>
    <row r="33" spans="2:34" ht="15.6" x14ac:dyDescent="0.3">
      <c r="B33" s="14" t="str">
        <f>+'États financiers'!B33</f>
        <v>Bilan (fin d'exercice)</v>
      </c>
      <c r="C33" s="14"/>
      <c r="D33" s="14"/>
      <c r="E33" s="14"/>
      <c r="F33" s="14"/>
      <c r="G33" s="14"/>
      <c r="H33" s="14"/>
      <c r="I33" s="14"/>
      <c r="J33" s="14"/>
      <c r="K33" s="14"/>
      <c r="L33" s="14"/>
      <c r="R33" s="6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</row>
    <row r="34" spans="2:34" x14ac:dyDescent="0.3">
      <c r="B34" s="9"/>
      <c r="C34" s="9"/>
      <c r="R34" s="6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</row>
    <row r="35" spans="2:34" ht="15" thickBot="1" x14ac:dyDescent="0.35">
      <c r="D35" s="17" t="str">
        <f>+D13</f>
        <v>Année -2 (2022)</v>
      </c>
      <c r="E35" s="17" t="str">
        <f>+E13</f>
        <v>Année -1 (2023)</v>
      </c>
      <c r="F35" s="17" t="str">
        <f>+F13</f>
        <v>Actuel (2024)</v>
      </c>
      <c r="G35" s="17" t="str">
        <f>+G13</f>
        <v>Année +1 (2025)</v>
      </c>
      <c r="H35" s="17" t="str">
        <f>+H13</f>
        <v>Année +2 (2026)</v>
      </c>
      <c r="R35" s="6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</row>
    <row r="36" spans="2:34" x14ac:dyDescent="0.3">
      <c r="B36" s="9" t="str">
        <f>+'États financiers'!B36</f>
        <v xml:space="preserve">Disponibilité en banque et caisse </v>
      </c>
      <c r="D36" s="35">
        <f ca="1">+IFERROR('États financiers'!D36/'États financiers'!D$76,"")</f>
        <v>0</v>
      </c>
      <c r="E36" s="35">
        <f ca="1">+IFERROR('États financiers'!E36/'États financiers'!E$76,"")</f>
        <v>0</v>
      </c>
      <c r="F36" s="35">
        <f ca="1">+IFERROR('États financiers'!F36/'États financiers'!F$76,"")</f>
        <v>0</v>
      </c>
      <c r="G36" s="35">
        <f ca="1">+IFERROR('États financiers'!G36/'États financiers'!G$76,"")</f>
        <v>0</v>
      </c>
      <c r="H36" s="35">
        <f ca="1">+IFERROR('États financiers'!H36/'États financiers'!H$76,"")</f>
        <v>0</v>
      </c>
      <c r="R36" s="6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</row>
    <row r="37" spans="2:34" x14ac:dyDescent="0.3">
      <c r="B37" s="9" t="str">
        <f>+'États financiers'!B37</f>
        <v>Créances (dettes à recevoir)</v>
      </c>
      <c r="D37" s="35">
        <f ca="1">+IFERROR('États financiers'!D37/'États financiers'!D$76,"")</f>
        <v>0</v>
      </c>
      <c r="E37" s="35">
        <f ca="1">+IFERROR('États financiers'!E37/'États financiers'!E$76,"")</f>
        <v>0</v>
      </c>
      <c r="F37" s="35">
        <f ca="1">+IFERROR('États financiers'!F37/'États financiers'!F$76,"")</f>
        <v>0</v>
      </c>
      <c r="G37" s="35">
        <f ca="1">+IFERROR('États financiers'!G37/'États financiers'!G$76,"")</f>
        <v>0</v>
      </c>
      <c r="H37" s="35">
        <f ca="1">+IFERROR('États financiers'!H37/'États financiers'!H$76,"")</f>
        <v>0</v>
      </c>
      <c r="R37" s="6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</row>
    <row r="38" spans="2:34" x14ac:dyDescent="0.3">
      <c r="B38" s="9" t="str">
        <f>+'États financiers'!B38</f>
        <v>Produits solaires en stock</v>
      </c>
      <c r="D38" s="35">
        <f ca="1">+IFERROR('États financiers'!D38/'États financiers'!D$76,"")</f>
        <v>0</v>
      </c>
      <c r="E38" s="35">
        <f ca="1">+IFERROR('États financiers'!E38/'États financiers'!E$76,"")</f>
        <v>0</v>
      </c>
      <c r="F38" s="35">
        <f ca="1">+IFERROR('États financiers'!F38/'États financiers'!F$76,"")</f>
        <v>0</v>
      </c>
      <c r="G38" s="35">
        <f ca="1">+IFERROR('États financiers'!G38/'États financiers'!G$76,"")</f>
        <v>0</v>
      </c>
      <c r="H38" s="35">
        <f ca="1">+IFERROR('États financiers'!H38/'États financiers'!H$76,"")</f>
        <v>0</v>
      </c>
      <c r="R38" s="6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</row>
    <row r="39" spans="2:34" x14ac:dyDescent="0.3">
      <c r="B39" s="9" t="str">
        <f>+'États financiers'!B39</f>
        <v>Stock de kits solaires hors réseau</v>
      </c>
      <c r="D39" s="35">
        <f ca="1">+IFERROR('États financiers'!D39/'États financiers'!D$76,"")</f>
        <v>0</v>
      </c>
      <c r="E39" s="35">
        <f ca="1">+IFERROR('États financiers'!E39/'États financiers'!E$76,"")</f>
        <v>0</v>
      </c>
      <c r="F39" s="35">
        <f ca="1">+IFERROR('États financiers'!F39/'États financiers'!F$76,"")</f>
        <v>0</v>
      </c>
      <c r="G39" s="35">
        <f ca="1">+IFERROR('États financiers'!G39/'États financiers'!G$76,"")</f>
        <v>0</v>
      </c>
      <c r="H39" s="35">
        <f ca="1">+IFERROR('États financiers'!H39/'États financiers'!H$76,"")</f>
        <v>0</v>
      </c>
      <c r="Q39" s="6"/>
      <c r="R39" s="6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</row>
    <row r="40" spans="2:34" x14ac:dyDescent="0.3">
      <c r="B40" s="9" t="str">
        <f>+'États financiers'!B40</f>
        <v xml:space="preserve">Stock pour les solutions sur réseau ou mini-réseau (le cas échéant) </v>
      </c>
      <c r="D40" s="35">
        <f ca="1">+IFERROR('États financiers'!D40/'États financiers'!D$76,"")</f>
        <v>0</v>
      </c>
      <c r="E40" s="35">
        <f ca="1">+IFERROR('États financiers'!E40/'États financiers'!E$76,"")</f>
        <v>0</v>
      </c>
      <c r="F40" s="35">
        <f ca="1">+IFERROR('États financiers'!F40/'États financiers'!F$76,"")</f>
        <v>0</v>
      </c>
      <c r="G40" s="35">
        <f ca="1">+IFERROR('États financiers'!G40/'États financiers'!G$76,"")</f>
        <v>0</v>
      </c>
      <c r="H40" s="35">
        <f ca="1">+IFERROR('États financiers'!H40/'États financiers'!H$76,"")</f>
        <v>0</v>
      </c>
      <c r="Q40" s="6"/>
      <c r="R40" s="6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</row>
    <row r="41" spans="2:34" x14ac:dyDescent="0.3">
      <c r="B41" s="9" t="str">
        <f>+'États financiers'!B41</f>
        <v>Produits non solaires en stock (le cas échéant)</v>
      </c>
      <c r="D41" s="35">
        <f ca="1">+IFERROR('États financiers'!D41/'États financiers'!D$76,"")</f>
        <v>0</v>
      </c>
      <c r="E41" s="35">
        <f ca="1">+IFERROR('États financiers'!E41/'États financiers'!E$76,"")</f>
        <v>0</v>
      </c>
      <c r="F41" s="35">
        <f ca="1">+IFERROR('États financiers'!F41/'États financiers'!F$76,"")</f>
        <v>0</v>
      </c>
      <c r="G41" s="35">
        <f ca="1">+IFERROR('États financiers'!G41/'États financiers'!G$76,"")</f>
        <v>0</v>
      </c>
      <c r="H41" s="35">
        <f ca="1">+IFERROR('États financiers'!H41/'États financiers'!H$76,"")</f>
        <v>0</v>
      </c>
      <c r="Q41" s="6"/>
      <c r="R41" s="6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</row>
    <row r="42" spans="2:34" x14ac:dyDescent="0.3">
      <c r="B42" s="9" t="str">
        <f>+'États financiers'!B42</f>
        <v>Compte immobilisations : terrains, bâtiments, véhicules, équipements</v>
      </c>
      <c r="D42" s="35">
        <f ca="1">+IFERROR('États financiers'!D42/'États financiers'!D$76,"")</f>
        <v>0</v>
      </c>
      <c r="E42" s="35">
        <f ca="1">+IFERROR('États financiers'!E42/'États financiers'!E$76,"")</f>
        <v>0</v>
      </c>
      <c r="F42" s="35">
        <f ca="1">+IFERROR('États financiers'!F42/'États financiers'!F$76,"")</f>
        <v>0</v>
      </c>
      <c r="G42" s="35">
        <f ca="1">+IFERROR('États financiers'!G42/'États financiers'!G$76,"")</f>
        <v>0</v>
      </c>
      <c r="H42" s="35">
        <f ca="1">+IFERROR('États financiers'!H42/'États financiers'!H$76,"")</f>
        <v>0</v>
      </c>
      <c r="Q42" s="1"/>
      <c r="R42" s="6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</row>
    <row r="43" spans="2:34" x14ac:dyDescent="0.3">
      <c r="B43" s="9" t="str">
        <f>+'États financiers'!B43</f>
        <v xml:space="preserve">Compte immobilisation incorporelle </v>
      </c>
      <c r="D43" s="35">
        <f ca="1">+IFERROR('États financiers'!D43/'États financiers'!D$76,"")</f>
        <v>0</v>
      </c>
      <c r="E43" s="35">
        <f ca="1">+IFERROR('États financiers'!E43/'États financiers'!E$76,"")</f>
        <v>0</v>
      </c>
      <c r="F43" s="35">
        <f ca="1">+IFERROR('États financiers'!F43/'États financiers'!F$76,"")</f>
        <v>0</v>
      </c>
      <c r="G43" s="35">
        <f ca="1">+IFERROR('États financiers'!G43/'États financiers'!G$76,"")</f>
        <v>0</v>
      </c>
      <c r="H43" s="35">
        <f ca="1">+IFERROR('États financiers'!H43/'États financiers'!H$76,"")</f>
        <v>0</v>
      </c>
      <c r="Q43" s="1"/>
      <c r="R43" s="6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</row>
    <row r="44" spans="2:34" x14ac:dyDescent="0.3">
      <c r="B44" s="9" t="str">
        <f>+'États financiers'!B44</f>
        <v>Autres actifs (le cas échéant)</v>
      </c>
      <c r="D44" s="35">
        <f ca="1">+IFERROR('États financiers'!D44/'États financiers'!D$76,"")</f>
        <v>0</v>
      </c>
      <c r="E44" s="35">
        <f ca="1">+IFERROR('États financiers'!E44/'États financiers'!E$76,"")</f>
        <v>0</v>
      </c>
      <c r="F44" s="35">
        <f ca="1">+IFERROR('États financiers'!F44/'États financiers'!F$76,"")</f>
        <v>0</v>
      </c>
      <c r="G44" s="35">
        <f ca="1">+IFERROR('États financiers'!G44/'États financiers'!G$76,"")</f>
        <v>0</v>
      </c>
      <c r="H44" s="35">
        <f ca="1">+IFERROR('États financiers'!H44/'États financiers'!H$76,"")</f>
        <v>0</v>
      </c>
      <c r="Q44" s="6"/>
      <c r="R44" s="6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</row>
    <row r="45" spans="2:34" x14ac:dyDescent="0.3">
      <c r="B45" s="25" t="str">
        <f>+'États financiers'!B45</f>
        <v xml:space="preserve">Total de l'actif </v>
      </c>
      <c r="D45" s="33">
        <f ca="1">+SUM(D36:D44)</f>
        <v>0</v>
      </c>
      <c r="E45" s="33">
        <f t="shared" ref="E45:H45" ca="1" si="3">+SUM(E36:E44)</f>
        <v>0</v>
      </c>
      <c r="F45" s="33">
        <f t="shared" ca="1" si="3"/>
        <v>0</v>
      </c>
      <c r="G45" s="33">
        <f t="shared" ca="1" si="3"/>
        <v>0</v>
      </c>
      <c r="H45" s="33">
        <f t="shared" ca="1" si="3"/>
        <v>0</v>
      </c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</row>
    <row r="46" spans="2:34" x14ac:dyDescent="0.3">
      <c r="B46" s="9" t="str">
        <f>+'États financiers'!B46</f>
        <v xml:space="preserve">Prêts </v>
      </c>
      <c r="D46" s="35">
        <f ca="1">+IFERROR('États financiers'!D46/'États financiers'!D$76,"")</f>
        <v>0</v>
      </c>
      <c r="E46" s="35">
        <f ca="1">+IFERROR('États financiers'!E46/'États financiers'!E$76,"")</f>
        <v>0</v>
      </c>
      <c r="F46" s="35">
        <f ca="1">+IFERROR('États financiers'!F46/'États financiers'!F$76,"")</f>
        <v>0</v>
      </c>
      <c r="G46" s="35">
        <f ca="1">+IFERROR('États financiers'!G46/'États financiers'!G$76,"")</f>
        <v>0</v>
      </c>
      <c r="H46" s="35">
        <f ca="1">+IFERROR('États financiers'!H46/'États financiers'!H$76,"")</f>
        <v>0</v>
      </c>
      <c r="Q46" s="6"/>
      <c r="R46" s="6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</row>
    <row r="47" spans="2:34" x14ac:dyDescent="0.3">
      <c r="B47" s="9" t="str">
        <f>+'États financiers'!B47</f>
        <v xml:space="preserve">Dettes et autres passifs </v>
      </c>
      <c r="D47" s="35">
        <f ca="1">+IFERROR('États financiers'!D47/'États financiers'!D$76,"")</f>
        <v>0</v>
      </c>
      <c r="E47" s="35">
        <f ca="1">+IFERROR('États financiers'!E47/'États financiers'!E$76,"")</f>
        <v>0</v>
      </c>
      <c r="F47" s="35">
        <f ca="1">+IFERROR('États financiers'!F47/'États financiers'!F$76,"")</f>
        <v>0</v>
      </c>
      <c r="G47" s="35">
        <f ca="1">+IFERROR('États financiers'!G47/'États financiers'!G$76,"")</f>
        <v>0</v>
      </c>
      <c r="H47" s="35">
        <f ca="1">+IFERROR('États financiers'!H47/'États financiers'!H$76,"")</f>
        <v>0</v>
      </c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</row>
    <row r="48" spans="2:34" x14ac:dyDescent="0.3">
      <c r="B48" s="9" t="str">
        <f>+'États financiers'!B48</f>
        <v xml:space="preserve">Capitaux propres : capital social </v>
      </c>
      <c r="D48" s="35">
        <f ca="1">+IFERROR('États financiers'!D48/'États financiers'!D$76,"")</f>
        <v>0</v>
      </c>
      <c r="E48" s="35">
        <f ca="1">+IFERROR('États financiers'!E48/'États financiers'!E$76,"")</f>
        <v>0</v>
      </c>
      <c r="F48" s="35">
        <f ca="1">+IFERROR('États financiers'!F48/'États financiers'!F$76,"")</f>
        <v>0</v>
      </c>
      <c r="G48" s="35">
        <f ca="1">+IFERROR('États financiers'!G48/'États financiers'!G$76,"")</f>
        <v>0</v>
      </c>
      <c r="H48" s="35">
        <f ca="1">+IFERROR('États financiers'!H48/'États financiers'!H$76,"")</f>
        <v>0</v>
      </c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</row>
    <row r="49" spans="2:34" x14ac:dyDescent="0.3">
      <c r="B49" s="9" t="str">
        <f>+'États financiers'!B49</f>
        <v>Capitaux propres/report à nouveau : résultats nets cumulés (après la répartition des dividendes et les impositions)</v>
      </c>
      <c r="D49" s="35">
        <f ca="1">+IFERROR('États financiers'!D49/'États financiers'!D$76,"")</f>
        <v>0</v>
      </c>
      <c r="E49" s="35">
        <f ca="1">+IFERROR('États financiers'!E49/'États financiers'!E$76,"")</f>
        <v>0</v>
      </c>
      <c r="F49" s="35">
        <f ca="1">+IFERROR('États financiers'!F49/'États financiers'!F$76,"")</f>
        <v>0</v>
      </c>
      <c r="G49" s="35">
        <f ca="1">+IFERROR('États financiers'!G49/'États financiers'!G$76,"")</f>
        <v>0</v>
      </c>
      <c r="H49" s="35">
        <f ca="1">+IFERROR('États financiers'!H49/'États financiers'!H$76,"")</f>
        <v>0</v>
      </c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</row>
    <row r="50" spans="2:34" x14ac:dyDescent="0.3">
      <c r="B50" s="9" t="str">
        <f>+'États financiers'!B50</f>
        <v>Résultats de l'exercice</v>
      </c>
      <c r="D50" s="35">
        <f ca="1">+IFERROR('États financiers'!D50/'États financiers'!D$76,"")</f>
        <v>0</v>
      </c>
      <c r="E50" s="35">
        <f ca="1">+IFERROR('États financiers'!E50/'États financiers'!E$76,"")</f>
        <v>0</v>
      </c>
      <c r="F50" s="35">
        <f ca="1">+IFERROR('États financiers'!F50/'États financiers'!F$76,"")</f>
        <v>0</v>
      </c>
      <c r="G50" s="35">
        <f ca="1">+IFERROR('États financiers'!G50/'États financiers'!G$76,"")</f>
        <v>0</v>
      </c>
      <c r="H50" s="35">
        <f ca="1">+IFERROR('États financiers'!H50/'États financiers'!H$76,"")</f>
        <v>0</v>
      </c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</row>
    <row r="51" spans="2:34" x14ac:dyDescent="0.3">
      <c r="B51" s="9" t="str">
        <f>+'États financiers'!B51</f>
        <v>Autres capitaux propres (le cas échéant)</v>
      </c>
      <c r="D51" s="35">
        <f ca="1">+IFERROR('États financiers'!D51/'États financiers'!D$76,"")</f>
        <v>0</v>
      </c>
      <c r="E51" s="35">
        <f ca="1">+IFERROR('États financiers'!E51/'États financiers'!E$76,"")</f>
        <v>0</v>
      </c>
      <c r="F51" s="35">
        <f ca="1">+IFERROR('États financiers'!F51/'États financiers'!F$76,"")</f>
        <v>0</v>
      </c>
      <c r="G51" s="35">
        <f ca="1">+IFERROR('États financiers'!G51/'États financiers'!G$76,"")</f>
        <v>0</v>
      </c>
      <c r="H51" s="35">
        <f ca="1">+IFERROR('États financiers'!H51/'États financiers'!H$76,"")</f>
        <v>0</v>
      </c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</row>
    <row r="52" spans="2:34" x14ac:dyDescent="0.3">
      <c r="B52" s="25" t="str">
        <f>+'États financiers'!B52</f>
        <v>Total du passif et des capitaux propres</v>
      </c>
      <c r="D52" s="22">
        <f ca="1">+SUM(D46:D51)</f>
        <v>0</v>
      </c>
      <c r="E52" s="22">
        <f t="shared" ref="E52:H52" ca="1" si="4">+SUM(E46:E51)</f>
        <v>0</v>
      </c>
      <c r="F52" s="22">
        <f t="shared" ca="1" si="4"/>
        <v>0</v>
      </c>
      <c r="G52" s="22">
        <f t="shared" ca="1" si="4"/>
        <v>0</v>
      </c>
      <c r="H52" s="22">
        <f t="shared" ca="1" si="4"/>
        <v>0</v>
      </c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</row>
    <row r="53" spans="2:34" x14ac:dyDescent="0.3">
      <c r="B53" s="25"/>
      <c r="D53" s="24"/>
      <c r="E53" s="24"/>
      <c r="F53" s="24"/>
      <c r="G53" s="24"/>
      <c r="H53" s="24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</row>
    <row r="54" spans="2:34" x14ac:dyDescent="0.3">
      <c r="B54" s="16" t="s">
        <v>7</v>
      </c>
      <c r="C54" s="26"/>
      <c r="D54" s="27">
        <f ca="1">+D45-D52</f>
        <v>0</v>
      </c>
      <c r="E54" s="27">
        <f t="shared" ref="E54:H54" ca="1" si="5">+E45-E52</f>
        <v>0</v>
      </c>
      <c r="F54" s="27">
        <f t="shared" ca="1" si="5"/>
        <v>0</v>
      </c>
      <c r="G54" s="27">
        <f t="shared" ca="1" si="5"/>
        <v>0</v>
      </c>
      <c r="H54" s="27">
        <f t="shared" ca="1" si="5"/>
        <v>0</v>
      </c>
      <c r="Q54" s="6"/>
      <c r="R54" s="6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</row>
    <row r="55" spans="2:34" x14ac:dyDescent="0.3">
      <c r="B55" s="26"/>
      <c r="C55" s="26"/>
      <c r="D55" s="26"/>
      <c r="E55" s="26"/>
      <c r="F55" s="26"/>
      <c r="G55" s="26"/>
      <c r="H55" s="26"/>
      <c r="Q55" s="1"/>
      <c r="R55" s="6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</row>
    <row r="56" spans="2:34" ht="15.6" x14ac:dyDescent="0.3">
      <c r="B56" s="14" t="str">
        <f>+'États financiers'!B56</f>
        <v>Flux de trésorerie</v>
      </c>
      <c r="C56" s="14"/>
      <c r="D56" s="14"/>
      <c r="E56" s="14"/>
      <c r="F56" s="14"/>
      <c r="G56" s="14"/>
      <c r="H56" s="14"/>
      <c r="I56" s="14"/>
      <c r="J56" s="14"/>
      <c r="K56" s="14"/>
      <c r="L56" s="14"/>
      <c r="Q56" s="1"/>
      <c r="R56" s="6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</row>
    <row r="57" spans="2:34" x14ac:dyDescent="0.3">
      <c r="B57" s="9"/>
      <c r="C57" s="9"/>
      <c r="Q57" s="1"/>
      <c r="R57" s="6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</row>
    <row r="58" spans="2:34" ht="15" thickBot="1" x14ac:dyDescent="0.35">
      <c r="D58" s="17" t="str">
        <f>+D35</f>
        <v>Année -2 (2022)</v>
      </c>
      <c r="E58" s="17" t="str">
        <f t="shared" ref="E58:H58" si="6">+E35</f>
        <v>Année -1 (2023)</v>
      </c>
      <c r="F58" s="17" t="str">
        <f t="shared" si="6"/>
        <v>Actuel (2024)</v>
      </c>
      <c r="G58" s="17" t="str">
        <f t="shared" si="6"/>
        <v>Année +1 (2025)</v>
      </c>
      <c r="H58" s="17" t="str">
        <f t="shared" si="6"/>
        <v>Année +2 (2026)</v>
      </c>
      <c r="Q58" s="1"/>
      <c r="R58" s="6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</row>
    <row r="59" spans="2:34" x14ac:dyDescent="0.3">
      <c r="B59" s="9" t="str">
        <f>+'États financiers'!B59</f>
        <v>Solde de départ compte caisse et banque</v>
      </c>
      <c r="D59" s="35">
        <f ca="1">+IFERROR('États financiers'!D59/'États financiers'!D$76,"")</f>
        <v>0</v>
      </c>
      <c r="E59" s="35">
        <f ca="1">+IFERROR('États financiers'!E59/'États financiers'!E$76,"")</f>
        <v>0</v>
      </c>
      <c r="F59" s="35">
        <f ca="1">+IFERROR('États financiers'!F59/'États financiers'!F$76,"")</f>
        <v>0</v>
      </c>
      <c r="G59" s="35">
        <f ca="1">+IFERROR('États financiers'!G59/'États financiers'!G$76,"")</f>
        <v>0</v>
      </c>
      <c r="H59" s="35">
        <f ca="1">+IFERROR('États financiers'!H59/'États financiers'!H$76,"")</f>
        <v>0</v>
      </c>
      <c r="Q59" s="1"/>
      <c r="R59" s="6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</row>
    <row r="60" spans="2:34" x14ac:dyDescent="0.3">
      <c r="B60" s="9" t="str">
        <f>+'États financiers'!B60</f>
        <v>+ Revenus de la vente de panneaux solaires</v>
      </c>
      <c r="D60" s="35">
        <f ca="1">+IFERROR('États financiers'!D60/'États financiers'!D$76,"")</f>
        <v>0</v>
      </c>
      <c r="E60" s="35">
        <f ca="1">+IFERROR('États financiers'!E60/'États financiers'!E$76,"")</f>
        <v>0</v>
      </c>
      <c r="F60" s="35">
        <f ca="1">+IFERROR('États financiers'!F60/'États financiers'!F$76,"")</f>
        <v>0</v>
      </c>
      <c r="G60" s="35">
        <f ca="1">+IFERROR('États financiers'!G60/'États financiers'!G$76,"")</f>
        <v>0</v>
      </c>
      <c r="H60" s="35">
        <f ca="1">+IFERROR('États financiers'!H60/'États financiers'!H$76,"")</f>
        <v>0</v>
      </c>
      <c r="Q60" s="1"/>
      <c r="R60" s="6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</row>
    <row r="61" spans="2:34" x14ac:dyDescent="0.3">
      <c r="B61" s="9" t="str">
        <f>+'États financiers'!B61</f>
        <v>+ Revenus provenant d'autres produits et services</v>
      </c>
      <c r="D61" s="35">
        <f ca="1">+IFERROR('États financiers'!D61/'États financiers'!D$76,"")</f>
        <v>0</v>
      </c>
      <c r="E61" s="35">
        <f ca="1">+IFERROR('États financiers'!E61/'États financiers'!E$76,"")</f>
        <v>0</v>
      </c>
      <c r="F61" s="35">
        <f ca="1">+IFERROR('États financiers'!F61/'États financiers'!F$76,"")</f>
        <v>0</v>
      </c>
      <c r="G61" s="35">
        <f ca="1">+IFERROR('États financiers'!G61/'États financiers'!G$76,"")</f>
        <v>0</v>
      </c>
      <c r="H61" s="35">
        <f ca="1">+IFERROR('États financiers'!H61/'États financiers'!H$76,"")</f>
        <v>0</v>
      </c>
      <c r="Q61" s="1"/>
      <c r="R61" s="6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</row>
    <row r="62" spans="2:34" x14ac:dyDescent="0.3">
      <c r="B62" s="9" t="str">
        <f>+'États financiers'!B62</f>
        <v>+ Subventions de fonctionnement reçues</v>
      </c>
      <c r="D62" s="35">
        <f ca="1">+IFERROR('États financiers'!D62/'États financiers'!D$76,"")</f>
        <v>0</v>
      </c>
      <c r="E62" s="35">
        <f ca="1">+IFERROR('États financiers'!E62/'États financiers'!E$76,"")</f>
        <v>0</v>
      </c>
      <c r="F62" s="35">
        <f ca="1">+IFERROR('États financiers'!F62/'États financiers'!F$76,"")</f>
        <v>0</v>
      </c>
      <c r="G62" s="35">
        <f ca="1">+IFERROR('États financiers'!G62/'États financiers'!G$76,"")</f>
        <v>0</v>
      </c>
      <c r="H62" s="35">
        <f ca="1">+IFERROR('États financiers'!H62/'États financiers'!H$76,"")</f>
        <v>0</v>
      </c>
      <c r="Q62" s="1"/>
      <c r="R62" s="6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</row>
    <row r="63" spans="2:34" x14ac:dyDescent="0.3">
      <c r="B63" s="9" t="str">
        <f>+'États financiers'!B63</f>
        <v>+ Autres revenus de l'année</v>
      </c>
      <c r="D63" s="35">
        <f ca="1">+IFERROR('États financiers'!D63/'États financiers'!D$76,"")</f>
        <v>0</v>
      </c>
      <c r="E63" s="35">
        <f ca="1">+IFERROR('États financiers'!E63/'États financiers'!E$76,"")</f>
        <v>0</v>
      </c>
      <c r="F63" s="35">
        <f ca="1">+IFERROR('États financiers'!F63/'États financiers'!F$76,"")</f>
        <v>0</v>
      </c>
      <c r="G63" s="35">
        <f ca="1">+IFERROR('États financiers'!G63/'États financiers'!G$76,"")</f>
        <v>0</v>
      </c>
      <c r="H63" s="35">
        <f ca="1">+IFERROR('États financiers'!H63/'États financiers'!H$76,"")</f>
        <v>0</v>
      </c>
      <c r="Q63" s="1"/>
      <c r="R63" s="6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</row>
    <row r="64" spans="2:34" x14ac:dyDescent="0.3">
      <c r="B64" s="9" t="str">
        <f>+'États financiers'!B64</f>
        <v xml:space="preserve">- Achat des produits solaires hors réseau (lanternes, kits solaires, …) </v>
      </c>
      <c r="D64" s="35">
        <f ca="1">+IFERROR('États financiers'!D64/'États financiers'!D$76,"")</f>
        <v>0</v>
      </c>
      <c r="E64" s="35">
        <f ca="1">+IFERROR('États financiers'!E64/'États financiers'!E$76,"")</f>
        <v>0</v>
      </c>
      <c r="F64" s="35">
        <f ca="1">+IFERROR('États financiers'!F64/'États financiers'!F$76,"")</f>
        <v>0</v>
      </c>
      <c r="G64" s="35">
        <f ca="1">+IFERROR('États financiers'!G64/'États financiers'!G$76,"")</f>
        <v>0</v>
      </c>
      <c r="H64" s="35">
        <f ca="1">+IFERROR('États financiers'!H64/'États financiers'!H$76,"")</f>
        <v>0</v>
      </c>
      <c r="Q64" s="1"/>
      <c r="R64" s="6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</row>
    <row r="65" spans="2:34" x14ac:dyDescent="0.3">
      <c r="B65" s="9" t="str">
        <f>+'États financiers'!B65</f>
        <v>- Achat d'autres produits solaires et non-solaires</v>
      </c>
      <c r="D65" s="35">
        <f ca="1">+IFERROR('États financiers'!D65/'États financiers'!D$76,"")</f>
        <v>0</v>
      </c>
      <c r="E65" s="35">
        <f ca="1">+IFERROR('États financiers'!E65/'États financiers'!E$76,"")</f>
        <v>0</v>
      </c>
      <c r="F65" s="35">
        <f ca="1">+IFERROR('États financiers'!F65/'États financiers'!F$76,"")</f>
        <v>0</v>
      </c>
      <c r="G65" s="35">
        <f ca="1">+IFERROR('États financiers'!G65/'États financiers'!G$76,"")</f>
        <v>0</v>
      </c>
      <c r="H65" s="35">
        <f ca="1">+IFERROR('États financiers'!H65/'États financiers'!H$76,"")</f>
        <v>0</v>
      </c>
      <c r="Q65" s="1"/>
      <c r="R65" s="6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</row>
    <row r="66" spans="2:34" x14ac:dyDescent="0.3">
      <c r="B66" s="9" t="str">
        <f>+'États financiers'!B66</f>
        <v>- Personnel, ressources humaines</v>
      </c>
      <c r="D66" s="35">
        <f ca="1">+IFERROR('États financiers'!D66/'États financiers'!D$76,"")</f>
        <v>0</v>
      </c>
      <c r="E66" s="35">
        <f ca="1">+IFERROR('États financiers'!E66/'États financiers'!E$76,"")</f>
        <v>0</v>
      </c>
      <c r="F66" s="35">
        <f ca="1">+IFERROR('États financiers'!F66/'États financiers'!F$76,"")</f>
        <v>0</v>
      </c>
      <c r="G66" s="35">
        <f ca="1">+IFERROR('États financiers'!G66/'États financiers'!G$76,"")</f>
        <v>0</v>
      </c>
      <c r="H66" s="35">
        <f ca="1">+IFERROR('États financiers'!H66/'États financiers'!H$76,"")</f>
        <v>0</v>
      </c>
      <c r="Q66" s="1"/>
      <c r="R66" s="6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</row>
    <row r="67" spans="2:34" x14ac:dyDescent="0.3">
      <c r="B67" s="9" t="str">
        <f>+'États financiers'!B67</f>
        <v>- Autres coûts d'exploitation</v>
      </c>
      <c r="D67" s="35">
        <f ca="1">+IFERROR('États financiers'!D67/'États financiers'!D$76,"")</f>
        <v>0</v>
      </c>
      <c r="E67" s="35">
        <f ca="1">+IFERROR('États financiers'!E67/'États financiers'!E$76,"")</f>
        <v>0</v>
      </c>
      <c r="F67" s="35">
        <f ca="1">+IFERROR('États financiers'!F67/'États financiers'!F$76,"")</f>
        <v>0</v>
      </c>
      <c r="G67" s="35">
        <f ca="1">+IFERROR('États financiers'!G67/'États financiers'!G$76,"")</f>
        <v>0</v>
      </c>
      <c r="H67" s="35">
        <f ca="1">+IFERROR('États financiers'!H67/'États financiers'!H$76,"")</f>
        <v>0</v>
      </c>
      <c r="Q67" s="1"/>
      <c r="R67" s="6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</row>
    <row r="68" spans="2:34" x14ac:dyDescent="0.3">
      <c r="B68" s="9" t="str">
        <f>+'États financiers'!B68</f>
        <v>- Coûts non opérationnels et autres coûts</v>
      </c>
      <c r="D68" s="35">
        <f ca="1">+IFERROR('États financiers'!D68/'États financiers'!D$76,"")</f>
        <v>0</v>
      </c>
      <c r="E68" s="35">
        <f ca="1">+IFERROR('États financiers'!E68/'États financiers'!E$76,"")</f>
        <v>0</v>
      </c>
      <c r="F68" s="35">
        <f ca="1">+IFERROR('États financiers'!F68/'États financiers'!F$76,"")</f>
        <v>0</v>
      </c>
      <c r="G68" s="35">
        <f ca="1">+IFERROR('États financiers'!G68/'États financiers'!G$76,"")</f>
        <v>0</v>
      </c>
      <c r="H68" s="35">
        <f ca="1">+IFERROR('États financiers'!H68/'États financiers'!H$76,"")</f>
        <v>0</v>
      </c>
      <c r="Q68" s="1"/>
      <c r="R68" s="6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</row>
    <row r="69" spans="2:34" x14ac:dyDescent="0.3">
      <c r="B69" s="9" t="str">
        <f>+'États financiers'!B69</f>
        <v>- Nouveaux investissements en immobilisations</v>
      </c>
      <c r="D69" s="35">
        <f ca="1">+IFERROR('États financiers'!D69/'États financiers'!D$76,"")</f>
        <v>0</v>
      </c>
      <c r="E69" s="35">
        <f ca="1">+IFERROR('États financiers'!E69/'États financiers'!E$76,"")</f>
        <v>0</v>
      </c>
      <c r="F69" s="35">
        <f ca="1">+IFERROR('États financiers'!F69/'États financiers'!F$76,"")</f>
        <v>0</v>
      </c>
      <c r="G69" s="35">
        <f ca="1">+IFERROR('États financiers'!G69/'États financiers'!G$76,"")</f>
        <v>0</v>
      </c>
      <c r="H69" s="35">
        <f ca="1">+IFERROR('États financiers'!H69/'États financiers'!H$76,"")</f>
        <v>0</v>
      </c>
      <c r="Q69" s="1"/>
      <c r="R69" s="6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</row>
    <row r="70" spans="2:34" x14ac:dyDescent="0.3">
      <c r="B70" s="9" t="str">
        <f>+'États financiers'!B70</f>
        <v>+ Réception de fonds propres : capital-actions ou investisseurs en capital</v>
      </c>
      <c r="D70" s="35">
        <f ca="1">+IFERROR('États financiers'!D70/'États financiers'!D$76,"")</f>
        <v>0</v>
      </c>
      <c r="E70" s="35">
        <f ca="1">+IFERROR('États financiers'!E70/'États financiers'!E$76,"")</f>
        <v>0</v>
      </c>
      <c r="F70" s="35">
        <f ca="1">+IFERROR('États financiers'!F70/'États financiers'!F$76,"")</f>
        <v>0</v>
      </c>
      <c r="G70" s="35">
        <f ca="1">+IFERROR('États financiers'!G70/'États financiers'!G$76,"")</f>
        <v>0</v>
      </c>
      <c r="H70" s="35">
        <f ca="1">+IFERROR('États financiers'!H70/'États financiers'!H$76,"")</f>
        <v>0</v>
      </c>
      <c r="Q70" s="1"/>
      <c r="R70" s="6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</row>
    <row r="71" spans="2:34" x14ac:dyDescent="0.3">
      <c r="B71" s="9" t="str">
        <f>+'États financiers'!B71</f>
        <v>+ Encaissement de prêt</v>
      </c>
      <c r="D71" s="35">
        <f ca="1">+IFERROR('États financiers'!D71/'États financiers'!D$76,"")</f>
        <v>0</v>
      </c>
      <c r="E71" s="35">
        <f ca="1">+IFERROR('États financiers'!E71/'États financiers'!E$76,"")</f>
        <v>0</v>
      </c>
      <c r="F71" s="35">
        <f ca="1">+IFERROR('États financiers'!F71/'États financiers'!F$76,"")</f>
        <v>0</v>
      </c>
      <c r="G71" s="35">
        <f ca="1">+IFERROR('États financiers'!G71/'États financiers'!G$76,"")</f>
        <v>0</v>
      </c>
      <c r="H71" s="35">
        <f ca="1">+IFERROR('États financiers'!H71/'États financiers'!H$76,"")</f>
        <v>0</v>
      </c>
      <c r="Q71" s="1"/>
      <c r="R71" s="6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</row>
    <row r="72" spans="2:34" x14ac:dyDescent="0.3">
      <c r="B72" s="9" t="str">
        <f>+'États financiers'!B72</f>
        <v>- Remboursement des prêts</v>
      </c>
      <c r="D72" s="35">
        <f ca="1">+IFERROR('États financiers'!D72/'États financiers'!D$76,"")</f>
        <v>0</v>
      </c>
      <c r="E72" s="35">
        <f ca="1">+IFERROR('États financiers'!E72/'États financiers'!E$76,"")</f>
        <v>0</v>
      </c>
      <c r="F72" s="35">
        <f ca="1">+IFERROR('États financiers'!F72/'États financiers'!F$76,"")</f>
        <v>0</v>
      </c>
      <c r="G72" s="35">
        <f ca="1">+IFERROR('États financiers'!G72/'États financiers'!G$76,"")</f>
        <v>0</v>
      </c>
      <c r="H72" s="35">
        <f ca="1">+IFERROR('États financiers'!H72/'États financiers'!H$76,"")</f>
        <v>0</v>
      </c>
      <c r="Q72" s="1"/>
      <c r="R72" s="6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</row>
    <row r="73" spans="2:34" x14ac:dyDescent="0.3">
      <c r="B73" s="9" t="str">
        <f>+'États financiers'!B73</f>
        <v>+ Autres opérations de trésorerie</v>
      </c>
      <c r="D73" s="35">
        <f ca="1">+IFERROR('États financiers'!D73/'États financiers'!D$76,"")</f>
        <v>0</v>
      </c>
      <c r="E73" s="35">
        <f ca="1">+IFERROR('États financiers'!E73/'États financiers'!E$76,"")</f>
        <v>0</v>
      </c>
      <c r="F73" s="35">
        <f ca="1">+IFERROR('États financiers'!F73/'États financiers'!F$76,"")</f>
        <v>0</v>
      </c>
      <c r="G73" s="35">
        <f ca="1">+IFERROR('États financiers'!G73/'États financiers'!G$76,"")</f>
        <v>0</v>
      </c>
      <c r="H73" s="35">
        <f ca="1">+IFERROR('États financiers'!H73/'États financiers'!H$76,"")</f>
        <v>0</v>
      </c>
      <c r="Q73" s="1"/>
      <c r="R73" s="6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</row>
    <row r="74" spans="2:34" x14ac:dyDescent="0.3">
      <c r="B74" s="25" t="str">
        <f>+'États financiers'!B74</f>
        <v>Trésorerie nette</v>
      </c>
      <c r="D74" s="22">
        <f ca="1">+IFERROR(SUM(D59:D63)-SUM(D64:D68)-D69+D70+D71-D72+D73,"")</f>
        <v>0</v>
      </c>
      <c r="E74" s="22">
        <f t="shared" ref="E74:F74" ca="1" si="7">+IFERROR(SUM(E59:E63)-SUM(E64:E68)-E69+E70+E71-E72+E73,"")</f>
        <v>0</v>
      </c>
      <c r="F74" s="22">
        <f t="shared" ca="1" si="7"/>
        <v>0</v>
      </c>
      <c r="G74" s="22">
        <f t="shared" ref="G74:H74" ca="1" si="8">+SUM(G59:G63)-SUM(G64:G68)-G69+G70+G71-G72+G73</f>
        <v>0</v>
      </c>
      <c r="H74" s="22">
        <f t="shared" ca="1" si="8"/>
        <v>0</v>
      </c>
      <c r="Q74" s="1"/>
      <c r="R74" s="6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</row>
    <row r="75" spans="2:34" x14ac:dyDescent="0.3">
      <c r="B75" s="26"/>
      <c r="C75" s="26"/>
      <c r="D75" s="26"/>
      <c r="E75" s="26"/>
      <c r="F75" s="26"/>
      <c r="G75" s="26"/>
      <c r="H75" s="26"/>
      <c r="Q75" s="1"/>
      <c r="R75" s="6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</row>
    <row r="76" spans="2:34" ht="15.6" x14ac:dyDescent="0.3">
      <c r="B76" s="14" t="str">
        <f>+'États financiers'!B79</f>
        <v>Ratios financiers</v>
      </c>
      <c r="C76" s="14"/>
      <c r="D76" s="14"/>
      <c r="E76" s="14"/>
      <c r="F76" s="14"/>
      <c r="G76" s="14"/>
      <c r="H76" s="14"/>
      <c r="I76" s="14"/>
      <c r="J76" s="14"/>
      <c r="K76" s="14"/>
      <c r="L76" s="14"/>
    </row>
    <row r="77" spans="2:34" x14ac:dyDescent="0.3"/>
    <row r="78" spans="2:34" s="7" customFormat="1" ht="15" thickBot="1" x14ac:dyDescent="0.35">
      <c r="B78" s="9"/>
      <c r="C78" s="9"/>
      <c r="D78" s="28" t="str">
        <f>+D13</f>
        <v>Année -2 (2022)</v>
      </c>
      <c r="E78" s="28" t="str">
        <f>+E13</f>
        <v>Année -1 (2023)</v>
      </c>
      <c r="F78" s="28" t="str">
        <f>+F13</f>
        <v>Actuel (2024)</v>
      </c>
      <c r="G78" s="28" t="str">
        <f>+G13</f>
        <v>Année +1 (2025)</v>
      </c>
      <c r="H78" s="28" t="str">
        <f>+H13</f>
        <v>Année +2 (2026)</v>
      </c>
      <c r="Q78" s="1"/>
      <c r="R78" s="6"/>
    </row>
    <row r="79" spans="2:34" s="7" customFormat="1" x14ac:dyDescent="0.3">
      <c r="B79" s="9" t="str">
        <f>+'États financiers'!B82</f>
        <v>Croissance du chiffre d'affaires total (tous les produits)</v>
      </c>
      <c r="C79" s="9"/>
      <c r="D79" s="29"/>
      <c r="E79" s="29" t="str">
        <f ca="1">++IFERROR(E19/D19-1,"")</f>
        <v/>
      </c>
      <c r="F79" s="29" t="str">
        <f ca="1">++IFERROR(F19/E19-1,"")</f>
        <v/>
      </c>
      <c r="G79" s="29" t="str">
        <f ca="1">++IFERROR(G19/F19-1,"")</f>
        <v/>
      </c>
      <c r="H79" s="29" t="str">
        <f ca="1">++IFERROR(H19/G19-1,"")</f>
        <v/>
      </c>
    </row>
    <row r="80" spans="2:34" s="7" customFormat="1" x14ac:dyDescent="0.3">
      <c r="B80" s="9" t="str">
        <f>+'États financiers'!B83</f>
        <v>Marge bénéficiaire nette (bénéfice après impôts/revenus)</v>
      </c>
      <c r="C80" s="9"/>
      <c r="D80" s="29" t="str">
        <f ca="1">+IFERROR(D30/D19,"")</f>
        <v/>
      </c>
      <c r="E80" s="29" t="str">
        <f ca="1">+IFERROR(E30/E19,"")</f>
        <v/>
      </c>
      <c r="F80" s="29" t="str">
        <f ca="1">+IFERROR(F30/F19,"")</f>
        <v/>
      </c>
      <c r="G80" s="29" t="str">
        <f ca="1">+IFERROR(G30/G19,"")</f>
        <v/>
      </c>
      <c r="H80" s="29" t="str">
        <f ca="1">+IFERROR(H30/H19,"")</f>
        <v/>
      </c>
    </row>
    <row r="81" spans="2:8" s="7" customFormat="1" x14ac:dyDescent="0.3">
      <c r="B81" s="9" t="str">
        <f>+'États financiers'!B84</f>
        <v>Ratio du service de la dette (bénéfice après impôts et intérêts/prêts)</v>
      </c>
      <c r="C81" s="9"/>
      <c r="D81" s="29" t="str">
        <f ca="1">+IFERROR(D30/D46,"")</f>
        <v/>
      </c>
      <c r="E81" s="29" t="str">
        <f ca="1">+IFERROR(E30/E46,"")</f>
        <v/>
      </c>
      <c r="F81" s="29" t="str">
        <f ca="1">+IFERROR(F30/F46,"")</f>
        <v/>
      </c>
      <c r="G81" s="29" t="str">
        <f ca="1">+IFERROR(G30/G46,"")</f>
        <v/>
      </c>
      <c r="H81" s="29" t="str">
        <f ca="1">+IFERROR(H30/H46,"")</f>
        <v/>
      </c>
    </row>
    <row r="82" spans="2:8" s="7" customFormat="1" x14ac:dyDescent="0.3">
      <c r="B82" s="9" t="str">
        <f>+'États financiers'!B85</f>
        <v>Taux d'endettement (prêts / fonds propres totaux)</v>
      </c>
      <c r="C82" s="9"/>
      <c r="D82" s="29" t="str">
        <f ca="1">+IFERROR(D46/SUM(D48:D49),"")</f>
        <v/>
      </c>
      <c r="E82" s="29" t="str">
        <f t="shared" ref="E82:H82" ca="1" si="9">+IFERROR(E46/SUM(E48:E49),"")</f>
        <v/>
      </c>
      <c r="F82" s="29" t="str">
        <f t="shared" ca="1" si="9"/>
        <v/>
      </c>
      <c r="G82" s="29" t="str">
        <f t="shared" ca="1" si="9"/>
        <v/>
      </c>
      <c r="H82" s="29" t="str">
        <f t="shared" ca="1" si="9"/>
        <v/>
      </c>
    </row>
    <row r="83" spans="2:8" s="7" customFormat="1" x14ac:dyDescent="0.3">
      <c r="B83" s="9"/>
      <c r="C83" s="9"/>
      <c r="D83" s="29"/>
      <c r="E83" s="29"/>
      <c r="F83" s="29"/>
      <c r="G83" s="29"/>
      <c r="H83" s="29"/>
    </row>
    <row r="84" spans="2:8" s="7" customFormat="1" x14ac:dyDescent="0.3">
      <c r="B84" s="9"/>
      <c r="C84" s="9"/>
      <c r="D84" s="29"/>
      <c r="E84" s="29"/>
      <c r="F84" s="29"/>
      <c r="G84" s="29"/>
      <c r="H84" s="29"/>
    </row>
    <row r="85" spans="2:8" s="7" customFormat="1" x14ac:dyDescent="0.3">
      <c r="B85" s="9"/>
      <c r="C85" s="9"/>
      <c r="D85" s="8"/>
      <c r="E85" s="8"/>
      <c r="F85" s="8"/>
      <c r="G85" s="8"/>
      <c r="H85" s="8"/>
    </row>
    <row r="86" spans="2:8" x14ac:dyDescent="0.3"/>
  </sheetData>
  <sheetProtection algorithmName="SHA-512" hashValue="PdYS60yXnii1mxJDUTBoP7eJqdXs//PQc1psB4GL9+bRzmwA+PbRtC2nHpoQd7km9UPZ1y6dxUlz/appAHfBRA==" saltValue="gQY+mDohw5O3vCuV4Ew0pA==" spinCount="100000" sheet="1" objects="1" scenarios="1"/>
  <conditionalFormatting sqref="D28:H28">
    <cfRule type="cellIs" dxfId="6" priority="10" operator="lessThan">
      <formula>0</formula>
    </cfRule>
  </conditionalFormatting>
  <conditionalFormatting sqref="D30:H31">
    <cfRule type="cellIs" dxfId="5" priority="9" operator="lessThan">
      <formula>0</formula>
    </cfRule>
  </conditionalFormatting>
  <conditionalFormatting sqref="D45:H45">
    <cfRule type="cellIs" dxfId="4" priority="8" operator="lessThan">
      <formula>0</formula>
    </cfRule>
  </conditionalFormatting>
  <conditionalFormatting sqref="D52:H54">
    <cfRule type="cellIs" dxfId="3" priority="7" operator="lessThan">
      <formula>0</formula>
    </cfRule>
  </conditionalFormatting>
  <conditionalFormatting sqref="D54:H54">
    <cfRule type="cellIs" dxfId="2" priority="14" operator="greaterThan">
      <formula>0</formula>
    </cfRule>
  </conditionalFormatting>
  <conditionalFormatting sqref="D74:H74">
    <cfRule type="cellIs" dxfId="1" priority="1" operator="lessThan">
      <formula>0</formula>
    </cfRule>
  </conditionalFormatting>
  <conditionalFormatting sqref="D79:H84">
    <cfRule type="cellIs" dxfId="0" priority="3" operator="lessThan">
      <formula>0</formula>
    </cfRule>
  </conditionalFormatting>
  <pageMargins left="0.7" right="0.7" top="0.75" bottom="0.75" header="0.3" footer="0.3"/>
  <pageSetup paperSize="9" scale="47"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États financiers</vt:lpstr>
      <vt:lpstr>USD</vt:lpstr>
      <vt:lpstr>'États financiers'!Zone_d_impression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 RICHTER</dc:creator>
  <cp:lastModifiedBy>Yacouba KABORE</cp:lastModifiedBy>
  <cp:lastPrinted>2024-08-14T01:29:41Z</cp:lastPrinted>
  <dcterms:created xsi:type="dcterms:W3CDTF">2024-08-14T00:01:49Z</dcterms:created>
  <dcterms:modified xsi:type="dcterms:W3CDTF">2024-09-20T10:27:36Z</dcterms:modified>
</cp:coreProperties>
</file>